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codeName="ThisWorkbook"/>
  <mc:AlternateContent xmlns:mc="http://schemas.openxmlformats.org/markup-compatibility/2006">
    <mc:Choice Requires="x15">
      <x15ac:absPath xmlns:x15ac="http://schemas.microsoft.com/office/spreadsheetml/2010/11/ac" url="https://citt.sharepoint.com/Web Site/CITT Wiki/Lambda Library 2.0/"/>
    </mc:Choice>
  </mc:AlternateContent>
  <xr:revisionPtr revIDLastSave="358" documentId="8_{2E972106-AE28-4610-9AB3-813F26B8E007}" xr6:coauthVersionLast="47" xr6:coauthVersionMax="47" xr10:uidLastSave="{7509F185-4FDA-4BB2-9866-3B5345362367}"/>
  <bookViews>
    <workbookView xWindow="-98" yWindow="-98" windowWidth="21795" windowHeight="13875" xr2:uid="{00000000-000D-0000-FFFF-FFFF00000000}"/>
  </bookViews>
  <sheets>
    <sheet name="Title" sheetId="1" r:id="rId1"/>
    <sheet name="Index" sheetId="21" r:id="rId2"/>
    <sheet name="λAddressOf" sheetId="2" r:id="rId3"/>
    <sheet name="λArrayAnd" sheetId="3" r:id="rId4"/>
    <sheet name="λArrayN" sheetId="6" r:id="rId5"/>
    <sheet name="λArrayOr" sheetId="4" r:id="rId6"/>
    <sheet name="λArrayT" sheetId="7" r:id="rId7"/>
    <sheet name="λConstrainedValue" sheetId="8" r:id="rId8"/>
    <sheet name="λEaster" sheetId="9" r:id="rId9"/>
    <sheet name="λFinancialHalf" sheetId="14" r:id="rId10"/>
    <sheet name="λFinancialHalfEnd" sheetId="12" r:id="rId11"/>
    <sheet name="λFinancialQuarter" sheetId="15" r:id="rId12"/>
    <sheet name="λFinancialQuarterEnd" sheetId="13" r:id="rId13"/>
    <sheet name="λFinancialYear" sheetId="10" r:id="rId14"/>
    <sheet name="λFinancialYearEnd" sheetId="11" r:id="rId15"/>
    <sheet name="λIsBetween" sheetId="5" r:id="rId16"/>
    <sheet name="λIsDuplicate" sheetId="16" r:id="rId17"/>
    <sheet name="λIsSorted" sheetId="17" r:id="rId18"/>
    <sheet name="λOversAndUnders" sheetId="18" r:id="rId19"/>
    <sheet name="λWorksheetName" sheetId="20" r:id="rId20"/>
  </sheets>
  <definedNames>
    <definedName name="♯Author" hidden="1">"James Clarkson"</definedName>
    <definedName name="♯Category" hidden="1">"Library Sample"</definedName>
    <definedName name="♯Company" hidden="1">"Clarkson ITT Pty limited"</definedName>
    <definedName name="♯Copyright" hidden="1">"Copyright © 2025, Clarkson ITT Pty Limited."</definedName>
    <definedName name="♯MaterialsCode" hidden="1">"01037"</definedName>
    <definedName name="♯Released" hidden="1">45915</definedName>
    <definedName name="♯Subject" hidden="1">"Financial Analysis Certificate Using Excel"</definedName>
    <definedName name="♯Title" hidden="1">"Financial Functions Introduced"</definedName>
    <definedName name="♯Version" hidden="1">"2.0"</definedName>
    <definedName name="WorkbookForHyperlink" comment="Used by HYPERLINK functions on the Index of this workbook.">"["&amp;_xlfn.TEXTBEFORE(_xlfn.TEXTAFTER(CELL("filename",Index!A1),"[",-1),"]",-1)&amp;"]"</definedName>
    <definedName name="λAddressOf" comment="A lambda that returns the range address of a target range, optionally including the sheet name reference, and optionally in R1C1 format. The defaults are to exclude sheet name and return A1 addresses">_xlfn.LAMBDA(_xlpm.target_range,_xlop.with_sheet,_xlop.r1c1, _xlfn.LET(_xlpm.topLeft,INDEX(_xlpm.target_range,1,1), _xlpm.botRight,INDEX(_xlpm.target_range,ROWS(_xlpm.target_range),COLUMNS(_xlpm.target_range)), _xlpm.cellCount,ROWS(_xlpm.target_range)*COLUMNS(_xlpm.target_range), _xlpm.sheetName,IF(_xlpm.with_sheet,IFERROR(_xlfn.TEXTAFTER(CELL("filename",_xlpm.topLeft),"]",-1),""),""), _xlpm.useAbs,IF(_xlpm.r1c1,1,4), _xlpm.useA1,IF(_xlpm.r1c1,0,1), _xlpm.topLeftSheet,ADDRESS(ROW(_xlpm.topLeft),COLUMN(_xlpm.topLeft),_xlpm.useAbs,_xlpm.useA1,_xlpm.sheetName), _xlpm.topLeftCell,ADDRESS(ROW(_xlpm.topLeft),COLUMN(_xlpm.topLeft),_xlpm.useAbs,_xlpm.useA1), _xlpm.botRightCell,IF(_xlpm.cellCount&gt;1,":"&amp;ADDRESS(ROW(_xlpm.botRight),COLUMN(_xlpm.botRight),_xlpm.useAbs,_xlpm.useA1),""), IF(_xlpm.with_sheet,_xlpm.topLeftSheet,_xlpm.topLeftCell)&amp;_xlpm.botRightCell))</definedName>
    <definedName name="λArrayAnd" comment="A lambda that returns a set of logical AND results for the (stacked) arrays passed in the logical_arrays argument. An optional argument allows processing by column, by row is the default.">_xlfn.LAMBDA(_xlpm.logical_arrays,_xlop.by_col,IF(_xlpm.by_col,_xlfn.BYCOL(_xlpm.logical_arrays,_xleta.AND),_xlfn.BYROW(_xlpm.logical_arrays,_xleta.AND)))</definedName>
    <definedName name="λArrayN" comment="A lambda that returns an array of values using the N function, which normally cannot be used in an array expression.">_xlfn.LAMBDA(_xlpm.array_of_values,_xlfn.SCAN(0,_xlpm.array_of_values,_xlfn.LAMBDA(_xlpm.cum,_xlpm.val,N(_xlpm.val))))</definedName>
    <definedName name="λArrayOr" comment="A lambda that returns a set of logical OR results for the (stacked) arrays passed in the logical_arrays argument. An optional argument allows processing by column, by row is the default.">_xlfn.LAMBDA(_xlpm.logical_arrays,_xlop.by_col,IF(_xlpm.by_col,_xlfn.BYCOL(_xlpm.logical_arrays,_xleta.OR),_xlfn.BYROW(_xlpm.logical_arrays,_xleta.OR)))</definedName>
    <definedName name="λConstrainedValue" comment="A lambda to return a value constrained within a lower and upper limit.">_xlfn.LAMBDA(_xlpm.value,_xlpm.lower,_xlpm.upper, _xlfn.SWITCH(λIsBetween(_xlpm.value,_xlpm.lower,_xlpm.upper),-1,_xlpm.lower,1,_xlpm.upper,_xlpm.value))</definedName>
    <definedName name="λEasterOrthodox" comment="A lambda that returns the date of Easter Sunday as celebrated by the Christian Orthodox churches. Returns #VALUE! error if year is not in range required.">_xlfn.LAMBDA(_xlpm.forYear, _xlfn.LET(_xlpm.useYear,_xlfn.IFS(NOT(ISNUMBER(_xlpm.forYear)),#VALUE!,_xlpm.forYear&lt;1900,#VALUE!,_xlpm.forYear&gt;2400,#VALUE!,TRUE,_xlpm.forYear), _xlpm.memG,MOD(_xlpm.useYear,19), _xlpm.memI,MOD(19*_xlpm.memG+15,30), _xlpm.memJ,MOD(_xlpm.useYear+TRUNC(_xlpm.useYear/4)+_xlpm.memI,7), _xlpm.easterM,3+TRUNC((_xlpm.memI-_xlpm.memJ+40)/44), _xlpm.easterD,_xlpm.memI-_xlpm.memJ+28-31*TRUNC(_xlpm.easterM/4)+10+TRUNC((_xlpm.useYear-1600)/100)-TRUNC((_xlpm.useYear-1600)/400), DATE(_xlpm.useYear,_xlpm.easterM,_xlpm.easterD)))</definedName>
    <definedName name="λEasterWestern" comment="A lambda that returns the date of Easter Sunday as celebrated by the Roman and Protestant churches. Returns #VALUE! error if year is not in range required.">_xlfn.LAMBDA(_xlpm.forYear, _xlfn.LET(_xlpm.useYear,_xlfn.IFS(NOT(ISNUMBER(_xlpm.forYear)),#VALUE!,_xlpm.forYear&lt;1900,#VALUE!,_xlpm.forYear&gt;2400,#VALUE!,TRUE,_xlpm.forYear), _xlpm.memC,TRUNC(_xlpm.useYear/100), _xlpm.memG,MOD(_xlpm.useYear,19), _xlpm.memH,MOD(_xlpm.memC-TRUNC(_xlpm.memC/4)-TRUNC((_xlpm.memC)/3)+19*_xlpm.memG+15,30), _xlpm.memI,_xlpm.memH-TRUNC(_xlpm.memH/28)*TRUNC(29/(_xlpm.memH+1))*TRUNC((21-_xlpm.memG)/11), _xlpm.memJ,MOD(_xlpm.useYear+TRUNC(_xlpm.useYear/4)+_xlpm.memI+2-_xlpm.memC+TRUNC(_xlpm.memC/4),7), _xlpm.easterM,3+TRUNC((_xlpm.memI-_xlpm.memJ+40)/44), _xlpm.easterD,_xlpm.memI-_xlpm.memJ+28-31*TRUNC(_xlpm.easterM/4), DATE(_xlpm.useYear,_xlpm.easterM,_xlpm.easterD)))</definedName>
    <definedName name="λFinancialHalf" comment="A lambda that returns the financial half year for as_at_date, in a format given by optional fy_format based on the financial year ending in the month given as fy_end_month.">_xlfn.LAMBDA(_xlpm.as_at_date,_xlpm.fy_end_month,_xlop.fy_format, _xlfn.LET(_xlpm.fyEnd,λFinancialYearEnd(_xlpm.as_at_date,_xlpm.fy_end_month), _xlpm.fyResult,λFinancialYear(_xlpm.as_at_date,_xlpm.fy_end_month,_xlpm.fy_format), _xlpm.fyHalf,2-(_xlpm.as_at_date&lt;=EOMONTH(_xlpm.fyEnd,-6)), _xlpm.fyResult&amp;" "&amp;_xlpm.fyHalf&amp;"H"))</definedName>
    <definedName name="λFinancialHalfEnd" comment="A lambda that returns the financial half end date for as_at_date based on the financial year ending in the month given as fy_end_month.">_xlfn.LAMBDA(_xlpm.as_at_date,_xlpm.fy_end_month, _xlfn.LET(_xlpm.fyEnd,λFinancialYearEnd(_xlpm.as_at_date,_xlpm.fy_end_month), _xlpm.fyHend,EOMONTH(_xlpm.fyEnd,-6), IF(_xlpm.as_at_date&lt;=_xlpm.fyHend,_xlpm.fyHend,_xlpm.fyEnd)))</definedName>
    <definedName name="λFinancialQuarter" comment="A lambda that returns the financial quarter for as_at_date in a format given by the optional fy_format argument based on the financial year ending in the month given as fy_end_month.">_xlfn.LAMBDA(_xlpm.as_at_date,_xlpm.fy_end_month,_xlop.fy_format, _xlfn.LET(_xlpm.fyEnd,λFinancialYearEnd(_xlpm.as_at_date,_xlpm.fy_end_month), _xlpm.fyResult,λFinancialYear(_xlpm.as_at_date,_xlpm.fy_end_month,_xlpm.fy_format), _xlpm.relMonth,MONTH(EDATE(1*_xlpm.as_at_date,-MONTH(_xlpm.fyEnd))), _xlpm.qtrResult,_xlfn.CEILING.MATH(_xlpm.relMonth,3)/3, _xlpm.fyResult&amp;" "&amp;"Q"&amp;_xlpm.qtrResult))</definedName>
    <definedName name="λFinancialQuarterEnd" comment="A lambda that returns the financial quarter end date for as_at_date based on the financial year ending in the month given as fy_end_month.">_xlfn.LAMBDA(_xlpm.as_at_date,_xlpm.fy_end_month, _xlfn.LET(_xlpm.fyEnd,λFinancialYearEnd(_xlpm.as_at_date,_xlpm.fy_end_month), _xlpm.monthDiff,MONTH(_xlpm.fyEnd)-MONTH(_xlpm.as_at_date), _xlpm.monthFwd,MOD(IF(_xlpm.monthDiff&lt;0,_xlpm.monthDiff+12,_xlpm.monthDiff),3), EOMONTH(1*_xlpm.as_at_date,_xlpm.monthFwd)))</definedName>
    <definedName name="λFinancialYear" comment="A lambda that returns the financial year for as_at_date, in a format given by fy_format based on the financial year ending in the month given as fy_end_month.">_xlfn.LAMBDA(_xlpm.as_at_date,_xlpm.fy_end_month,_xlop.fy_format, _xlfn.LET(_xlpm.fyEnd,λFinancialYearEnd(_xlpm.as_at_date,_xlpm.fy_end_month), _xlpm.fyResult,YEAR(_xlpm.fyEnd), _xlpm.modifiedFormat,_xlfn.IFS((_xlpm.fy_format&lt;1)+(_xlpm.fy_format&gt;4),1,(_xlpm.fy_format&gt;2)*(MONTH(_xlpm.fyEnd)=12),1,TRUE,_xlpm.fy_format), _xlpm.slashResult,_xlpm.fyResult-1&amp;"/"&amp;RIGHT(_xlpm.fyResult,2), _xlfn.SWITCH(_xlpm.modifiedFormat,1,_xlpm.fyResult,2,"FY "&amp;_xlpm.fyResult,3,_xlpm.slashResult,RIGHT(_xlpm.slashResult,5))))</definedName>
    <definedName name="λFinancialYearEnd" comment="A lambda that returns the financial year end date for as_at_date based on the financial year ending in the month given as fy_end_month.">_xlfn.LAMBDA(_xlpm.as_at_date,_xlpm.fy_end_month, _xlfn.LET(_xlpm.modifiedMonth,IF((_xlpm.fy_end_month&lt;1)+(_xlpm.fy_end_month&gt;12),12,_xlpm.fy_end_month), _xlpm.monthDiff,_xlpm.modifiedMonth-MONTH(_xlpm.as_at_date), _xlpm.monthFwd,IF(_xlpm.monthDiff&lt;0,_xlpm.monthDiff+12,_xlpm.monthDiff), EOMONTH(1*_xlpm.as_at_date,1*_xlpm.monthFwd)))</definedName>
    <definedName name="λIsBetween" comment="A lambda that indicates if a value is between two values, lower than the lower constraint or greater than the upper constraint.">_xlfn.LAMBDA(_xlpm.value,_xlpm.lower,_xlpm.upper, _xlfn.IFS(_xlfn.ISOMITTED(_xlpm.lower),#VALUE!,_xlfn.ISOMITTED(_xlpm.upper),#VALUE!,_xlfn.ISOMITTED(_xlpm.value),#VALUE!,_xlpm.value&lt;_xlpm.lower,-1,_xlpm.value&gt;_xlpm.upper,1,TRUE,0))</definedName>
    <definedName name="λIsDuplicate" comment="A lambda to return a value constrained within a lower and upper limit.">_xlfn.LAMBDA(_xlpm.check_array, _xlfn.LET(_xlpm.rowCount,ROWS(_xlpm.check_array), _xlpm.colCount,COLUMNS(_xlpm.check_array), _xlpm.dimensions,(_xlpm.rowCount&gt;1)+(_xlpm.colCount&gt;1), _xlpm.seqs,_xlfn.SEQUENCE(_xlpm.rowCount,_xlpm.colCount), IF(_xlpm.dimensions=2,#VALUE!,_xlfn.XMATCH(_xlpm.check_array,_xlpm.check_array)&lt;&gt;_xlpm.seqs)))</definedName>
    <definedName name="λIsSorted" comment="A lambda that indicates whether an array is sorted in the order required. target array must be one row or one column, otherwise returns #REF!.">_xlfn.LAMBDA(_xlpm.target_array,_xlop.desc_order, _xlfn.LET(_xlpm.leftRight,ROWS(_xlpm.target_array)=1, _xlpm.twoDim,AND(ROWS(_xlpm.target_array)&gt;1,COLUMNS(_xlpm.target_array)&gt;1), IF(_xlpm.twoDim,λIsSorted!#REF!,AND(_xlpm.target_array=_xlfn._xlws.SORT(_xlpm.target_array,1,IF(_xlpm.desc_order,-1,1),_xlpm.leftRight)))))</definedName>
    <definedName name="λOversAndUnders" comment="Lambda that returns the extent that values exceed upper limits and/or the extent that the values fall short of a lower limit.">_xlfn.LAMBDA(_xlpm.value,_xlpm.lower,_xlpm.upper,_xlop.return_overs,_xlop.return_unders, _xlfn.LET(_xlpm.overUnders,_xlpm.value-λConstrainedValue(_xlpm.value,_xlpm.lower,_xlpm.upper), _xlpm.useOvers,_xlfn.IFS(_xlfn.ISOMITTED(_xlpm.return_overs),TRUE,ISNUMBER(1*_xlpm.return_overs),(1*_xlpm.return_overs)&lt;&gt;0,TRUE,FALSE), _xlpm.useUnders,_xlfn.IFS(_xlfn.ISOMITTED(_xlpm.return_unders),TRUE,ISNUMBER(1*_xlpm.return_unders),(1*_xlpm.return_unders)&lt;&gt;0,TRUE,FALSE), _xlpm.useOvers*_xlpm.overUnders*(_xlpm.overUnders&gt;0)+_xlpm.useUnders*_xlpm.overUnders*(_xlpm.overUnders&lt;0)))</definedName>
    <definedName name="λWorksheetName" comment="A lambda that returns the name of a worksheet for a given target range.">_xlfn.LAMBDA(_xlpm.target_range,_xlfn.TEXTAFTER(CELL("filename",_xlpm.target_range),"]",-1))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 i="21" l="1" a="1"/>
  <c r="D4" i="21" s="1"/>
  <c r="B9" i="20" a="1"/>
  <c r="B9" i="20" s="1"/>
  <c r="B6" i="20" a="1"/>
  <c r="B6" i="20" s="1"/>
  <c r="B12" i="18" a="1"/>
  <c r="B12" i="18" s="1"/>
  <c r="B9" i="18" a="1"/>
  <c r="B9" i="18" s="1"/>
  <c r="B6" i="18" a="1"/>
  <c r="B6" i="18" s="1"/>
  <c r="E12" i="17" a="1"/>
  <c r="E12" i="17" s="1"/>
  <c r="B12" i="17" a="1"/>
  <c r="B12" i="17" s="1"/>
  <c r="B9" i="17" a="1"/>
  <c r="B9" i="17" s="1"/>
  <c r="E6" i="17" a="1"/>
  <c r="E6" i="17" s="1"/>
  <c r="B6" i="17" a="1"/>
  <c r="B6" i="17" s="1"/>
  <c r="E9" i="16" a="1"/>
  <c r="E9" i="16" s="1"/>
  <c r="B9" i="16" a="1"/>
  <c r="B9" i="16" s="1"/>
  <c r="B6" i="16" a="1"/>
  <c r="B6" i="16" s="1"/>
  <c r="B9" i="15" a="1"/>
  <c r="B9" i="15" s="1"/>
  <c r="B6" i="15" a="1"/>
  <c r="B6" i="15" s="1"/>
  <c r="B6" i="13" a="1"/>
  <c r="B6" i="13" s="1"/>
  <c r="B6" i="12" a="1"/>
  <c r="B6" i="12" s="1"/>
  <c r="B9" i="14" a="1"/>
  <c r="B9" i="14" s="1"/>
  <c r="B6" i="14" a="1"/>
  <c r="B6" i="14" s="1"/>
  <c r="B6" i="10" a="1"/>
  <c r="B6" i="10" s="1"/>
  <c r="B9" i="10" a="1"/>
  <c r="B9" i="10" s="1"/>
  <c r="B6" i="11" a="1"/>
  <c r="B6" i="11" s="1"/>
  <c r="B10" i="11" a="1"/>
  <c r="B10" i="11" s="1"/>
  <c r="B16" i="9" a="1"/>
  <c r="B16" i="9" s="1"/>
  <c r="B9" i="5" a="1"/>
  <c r="B9" i="5" s="1"/>
  <c r="B6" i="5" a="1"/>
  <c r="B6" i="5" s="1"/>
  <c r="B21" i="9"/>
  <c r="B21" i="9" a="1"/>
  <c r="B13" i="9" a="1"/>
  <c r="B13" i="9" s="1"/>
  <c r="E10" i="9" a="1"/>
  <c r="E10" i="9" s="1"/>
  <c r="B10" i="9" a="1"/>
  <c r="B10" i="9" s="1"/>
  <c r="B9" i="8" a="1"/>
  <c r="B9" i="8" s="1"/>
  <c r="B6" i="8" a="1"/>
  <c r="B6" i="8" s="1"/>
  <c r="C21" i="7"/>
  <c r="B10" i="7" a="1"/>
  <c r="B10" i="7" s="1"/>
  <c r="B6" i="7"/>
  <c r="B13" i="4" a="1"/>
  <c r="B13" i="4" s="1"/>
  <c r="E6" i="4" a="1"/>
  <c r="E6" i="4" s="1"/>
  <c r="B6" i="4" a="1"/>
  <c r="B6" i="4" s="1"/>
  <c r="C21" i="6"/>
  <c r="B10" i="6" a="1"/>
  <c r="B10" i="6" s="1"/>
  <c r="B6" i="6"/>
  <c r="B13" i="3" a="1"/>
  <c r="B13" i="3" s="1"/>
  <c r="E6" i="3" a="1"/>
  <c r="E6" i="3" s="1"/>
  <c r="B6" i="3" a="1"/>
  <c r="B6" i="3" s="1"/>
  <c r="C26" i="1"/>
  <c r="C25" i="1"/>
  <c r="G24" i="1" a="1"/>
  <c r="G24" i="1" s="1"/>
  <c r="C24" i="1"/>
  <c r="B7" i="20"/>
  <c r="B10" i="18"/>
  <c r="B7" i="15"/>
  <c r="B14" i="9"/>
  <c r="B15" i="6"/>
  <c r="B7" i="17"/>
  <c r="B7" i="11"/>
  <c r="E11" i="3"/>
  <c r="E16" i="16"/>
  <c r="B11" i="11"/>
  <c r="B11" i="9"/>
  <c r="B16" i="16"/>
  <c r="B10" i="5"/>
  <c r="B15" i="7"/>
  <c r="B10" i="20"/>
  <c r="B7" i="16"/>
  <c r="B17" i="9"/>
  <c r="B7" i="3"/>
  <c r="B13" i="15"/>
  <c r="B7" i="6"/>
  <c r="B7" i="7"/>
  <c r="B13" i="18"/>
  <c r="B13" i="14"/>
  <c r="B7" i="8"/>
  <c r="B14" i="4"/>
  <c r="B7" i="14"/>
  <c r="E11" i="4"/>
  <c r="B10" i="2"/>
  <c r="B7" i="12"/>
  <c r="B7" i="2"/>
  <c r="B7" i="5"/>
  <c r="E7" i="17"/>
  <c r="B7" i="18"/>
  <c r="E13" i="17"/>
  <c r="B7" i="13"/>
  <c r="B14" i="3"/>
  <c r="B9" i="2" a="1"/>
  <c r="B10" i="17"/>
  <c r="B7" i="10"/>
  <c r="B7" i="4"/>
  <c r="B10" i="8"/>
  <c r="B13" i="17"/>
  <c r="B13" i="10"/>
  <c r="E11" i="9"/>
  <c r="B6" i="2" a="1"/>
  <c r="B6" i="2" l="1"/>
  <c r="B9" i="2"/>
</calcChain>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<sst xmlns="http://schemas.openxmlformats.org/spreadsheetml/2006/main" count="300" uniqueCount="84">
  <si>
    <t>Exercise Version</t>
  </si>
  <si>
    <t>Released</t>
  </si>
  <si>
    <t>Workbook Status</t>
  </si>
  <si>
    <t>Not to be distributed or modified without the copyright holder's express permission.</t>
  </si>
  <si>
    <t>λAddressOf</t>
  </si>
  <si>
    <t>Sample Formula</t>
  </si>
  <si>
    <t>Formula Text</t>
  </si>
  <si>
    <t>Sample Data / Reference Range</t>
  </si>
  <si>
    <t>To add any of these lambdas to a project of your own, you can either:</t>
  </si>
  <si>
    <r>
      <t xml:space="preserve">A companion material for the Clarkson ITT </t>
    </r>
    <r>
      <rPr>
        <b/>
        <sz val="9"/>
        <color theme="1"/>
        <rFont val="Aptos Narrow"/>
        <family val="2"/>
      </rPr>
      <t>λ Library 2.0</t>
    </r>
  </si>
  <si>
    <t>Returns the address of a range in either A1 (default) or R1C1 format and optionally with the worksheet name.</t>
  </si>
  <si>
    <t>Library Page Link</t>
  </si>
  <si>
    <t>2. Copy any sample formula cell and paste it to your project, the lambda (and any lamdas it depends upon) will be copied across</t>
  </si>
  <si>
    <t>1. Open the link given on that function's sample page and use the settings shown in the table on that page, which includes the lambda name, comment and refers to formula.</t>
  </si>
  <si>
    <t>Range whose address is being queried</t>
  </si>
  <si>
    <t>Samples</t>
  </si>
  <si>
    <t>λArrayAnd</t>
  </si>
  <si>
    <t>Block of logicals</t>
  </si>
  <si>
    <t>Value to Compare to</t>
  </si>
  <si>
    <t>Block of Values</t>
  </si>
  <si>
    <t>λArrayOr</t>
  </si>
  <si>
    <t>λIsBetween</t>
  </si>
  <si>
    <r>
      <t xml:space="preserve">Returns an array of results applying the </t>
    </r>
    <r>
      <rPr>
        <b/>
        <i/>
        <sz val="11"/>
        <color theme="1" tint="0.34998626667073579"/>
        <rFont val="Calibri"/>
        <family val="2"/>
        <scheme val="minor"/>
      </rPr>
      <t>OR</t>
    </r>
    <r>
      <rPr>
        <i/>
        <sz val="11"/>
        <color theme="1" tint="0.34998626667073579"/>
        <rFont val="Calibri"/>
        <family val="2"/>
        <scheme val="minor"/>
      </rPr>
      <t xml:space="preserve"> function row-by-row (default) or column-by-column, allowing it to be
used in array formulas relyaing on functions such as </t>
    </r>
    <r>
      <rPr>
        <b/>
        <i/>
        <sz val="11"/>
        <color theme="1" tint="0.34998626667073579"/>
        <rFont val="Calibri"/>
        <family val="2"/>
        <scheme val="minor"/>
      </rPr>
      <t>FILTER</t>
    </r>
    <r>
      <rPr>
        <i/>
        <sz val="11"/>
        <color theme="1" tint="0.34998626667073579"/>
        <rFont val="Calibri"/>
        <family val="2"/>
        <scheme val="minor"/>
      </rPr>
      <t xml:space="preserve">, </t>
    </r>
    <r>
      <rPr>
        <b/>
        <i/>
        <sz val="11"/>
        <color theme="1" tint="0.34998626667073579"/>
        <rFont val="Calibri"/>
        <family val="2"/>
        <scheme val="minor"/>
      </rPr>
      <t>GROUPBY</t>
    </r>
    <r>
      <rPr>
        <i/>
        <sz val="11"/>
        <color theme="1" tint="0.34998626667073579"/>
        <rFont val="Calibri"/>
        <family val="2"/>
        <scheme val="minor"/>
      </rPr>
      <t xml:space="preserve"> and </t>
    </r>
    <r>
      <rPr>
        <b/>
        <i/>
        <sz val="11"/>
        <color theme="1" tint="0.34998626667073579"/>
        <rFont val="Calibri"/>
        <family val="2"/>
        <scheme val="minor"/>
      </rPr>
      <t>PIVOTBY</t>
    </r>
    <r>
      <rPr>
        <i/>
        <sz val="11"/>
        <color theme="1" tint="0.34998626667073579"/>
        <rFont val="Calibri"/>
        <family val="2"/>
        <scheme val="minor"/>
      </rPr>
      <t>.</t>
    </r>
  </si>
  <si>
    <r>
      <t xml:space="preserve">Returns an array of results applying the </t>
    </r>
    <r>
      <rPr>
        <b/>
        <i/>
        <sz val="11"/>
        <color theme="1" tint="0.34998626667073579"/>
        <rFont val="Calibri"/>
        <family val="2"/>
        <scheme val="minor"/>
      </rPr>
      <t>AND</t>
    </r>
    <r>
      <rPr>
        <i/>
        <sz val="11"/>
        <color theme="1" tint="0.34998626667073579"/>
        <rFont val="Calibri"/>
        <family val="2"/>
        <scheme val="minor"/>
      </rPr>
      <t xml:space="preserve"> function row-by-row (default) or column-by-column, allowing it to be
used in array formulas relyaing on functions such as </t>
    </r>
    <r>
      <rPr>
        <b/>
        <i/>
        <sz val="11"/>
        <color theme="1" tint="0.34998626667073579"/>
        <rFont val="Calibri"/>
        <family val="2"/>
        <scheme val="minor"/>
      </rPr>
      <t>FILTER</t>
    </r>
    <r>
      <rPr>
        <i/>
        <sz val="11"/>
        <color theme="1" tint="0.34998626667073579"/>
        <rFont val="Calibri"/>
        <family val="2"/>
        <scheme val="minor"/>
      </rPr>
      <t xml:space="preserve">, </t>
    </r>
    <r>
      <rPr>
        <b/>
        <i/>
        <sz val="11"/>
        <color theme="1" tint="0.34998626667073579"/>
        <rFont val="Calibri"/>
        <family val="2"/>
        <scheme val="minor"/>
      </rPr>
      <t>GROUPBY</t>
    </r>
    <r>
      <rPr>
        <i/>
        <sz val="11"/>
        <color theme="1" tint="0.34998626667073579"/>
        <rFont val="Calibri"/>
        <family val="2"/>
        <scheme val="minor"/>
      </rPr>
      <t xml:space="preserve"> and </t>
    </r>
    <r>
      <rPr>
        <b/>
        <i/>
        <sz val="11"/>
        <color theme="1" tint="0.34998626667073579"/>
        <rFont val="Calibri"/>
        <family val="2"/>
        <scheme val="minor"/>
      </rPr>
      <t>PIVOTBY</t>
    </r>
    <r>
      <rPr>
        <i/>
        <sz val="11"/>
        <color theme="1" tint="0.34998626667073579"/>
        <rFont val="Calibri"/>
        <family val="2"/>
        <scheme val="minor"/>
      </rPr>
      <t>.</t>
    </r>
  </si>
  <si>
    <t>Tests whether a value or set of values is lower than a lower limit (returns -1),
between the lower limit and upper limit (returns 0) or above the upper limit (returns 1).
Returns one result for each tested value.</t>
  </si>
  <si>
    <t>Lower Limit</t>
  </si>
  <si>
    <t>Upper Limit</t>
  </si>
  <si>
    <t>Values to Test</t>
  </si>
  <si>
    <t>λArrayN</t>
  </si>
  <si>
    <t>abc</t>
  </si>
  <si>
    <t>1</t>
  </si>
  <si>
    <t>xyz</t>
  </si>
  <si>
    <t>N only returns value for first entry</t>
  </si>
  <si>
    <t>λArrayT</t>
  </si>
  <si>
    <r>
      <t xml:space="preserve">Returns an array of values using the handy </t>
    </r>
    <r>
      <rPr>
        <b/>
        <i/>
        <sz val="11"/>
        <color theme="1" tint="0.34998626667073579"/>
        <rFont val="Calibri"/>
        <family val="2"/>
        <scheme val="minor"/>
      </rPr>
      <t>T</t>
    </r>
    <r>
      <rPr>
        <i/>
        <sz val="11"/>
        <color theme="1" tint="0.34998626667073579"/>
        <rFont val="Calibri"/>
        <family val="2"/>
        <scheme val="minor"/>
      </rPr>
      <t xml:space="preserve"> function, which can not otherwise be used for arrays of values.</t>
    </r>
  </si>
  <si>
    <r>
      <t xml:space="preserve">Returns an array of values using the handy </t>
    </r>
    <r>
      <rPr>
        <b/>
        <i/>
        <sz val="11"/>
        <color theme="1" tint="0.34998626667073579"/>
        <rFont val="Calibri"/>
        <family val="2"/>
        <scheme val="minor"/>
      </rPr>
      <t>N</t>
    </r>
    <r>
      <rPr>
        <i/>
        <sz val="11"/>
        <color theme="1" tint="0.34998626667073579"/>
        <rFont val="Calibri"/>
        <family val="2"/>
        <scheme val="minor"/>
      </rPr>
      <t xml:space="preserve"> function, which can not otherwise be used for arrays of values.</t>
    </r>
  </si>
  <si>
    <t>T only returns value for first entry</t>
  </si>
  <si>
    <r>
      <t xml:space="preserve">Retruns a constrained value such that a value or array of values is constrained between an lower and upper limit.
It uses the </t>
    </r>
    <r>
      <rPr>
        <b/>
        <i/>
        <sz val="11"/>
        <color theme="1" tint="0.34998626667073579"/>
        <rFont val="Calibri"/>
        <family val="2"/>
        <scheme val="minor"/>
      </rPr>
      <t>λIsBetween</t>
    </r>
    <r>
      <rPr>
        <i/>
        <sz val="11"/>
        <color theme="1" tint="0.34998626667073579"/>
        <rFont val="Calibri"/>
        <family val="2"/>
        <scheme val="minor"/>
      </rPr>
      <t xml:space="preserve"> function to simplify calculations.</t>
    </r>
  </si>
  <si>
    <t>λConstrainedValue</t>
  </si>
  <si>
    <t>Values to Constrain</t>
  </si>
  <si>
    <t>Calendar Years</t>
  </si>
  <si>
    <t>Returns the date of Easter Sunday for one or more years as calculated for the Orthodox churches.</t>
  </si>
  <si>
    <t>λEasterOrthodox</t>
  </si>
  <si>
    <t>λEasterWestern</t>
  </si>
  <si>
    <t>λFinancialHalf</t>
  </si>
  <si>
    <t>λFinancialYear</t>
  </si>
  <si>
    <t>Sample Dates</t>
  </si>
  <si>
    <t>Financial Year-end Month</t>
  </si>
  <si>
    <t>1=Jan…12=Dec</t>
  </si>
  <si>
    <t>λFinancialYearEnd</t>
  </si>
  <si>
    <t>formula Text</t>
  </si>
  <si>
    <t>Format 1</t>
  </si>
  <si>
    <t>Format 2</t>
  </si>
  <si>
    <t>Format 3</t>
  </si>
  <si>
    <t>Format 4</t>
  </si>
  <si>
    <t>Format 1 by default</t>
  </si>
  <si>
    <t>λFinancialHalfEnd</t>
  </si>
  <si>
    <t>Returns the financial year-end date in which a date or array of dates falls, with regard to financial year-end month.</t>
  </si>
  <si>
    <r>
      <t xml:space="preserve">Returns the financial year in which a date or array of dates falls, with regard to financial year-end month.
The Financial Year can be returned in 1 of four formats, the first of which is the default if the argument is omitted.
Calls </t>
    </r>
    <r>
      <rPr>
        <b/>
        <i/>
        <sz val="11"/>
        <color theme="1" tint="0.34998626667073579"/>
        <rFont val="Calibri"/>
        <family val="2"/>
        <scheme val="minor"/>
      </rPr>
      <t>λFinancialYearEnd</t>
    </r>
    <r>
      <rPr>
        <i/>
        <sz val="11"/>
        <color theme="1" tint="0.34998626667073579"/>
        <rFont val="Calibri"/>
        <family val="2"/>
        <scheme val="minor"/>
      </rPr>
      <t xml:space="preserve"> to derive year-end date from which the financial year is derived.</t>
    </r>
  </si>
  <si>
    <t>To use a formula without typing the λ character, start with the characters after the lambda, and the function will appear in the function pick list.</t>
  </si>
  <si>
    <r>
      <t xml:space="preserve">Returns the financial half year in which a date or array of dates falls, with regard to financial year-end month.
The Financial Half Year can be returned in 1 of four formats, the first of which is the default if the argument is omitted.  Calls  </t>
    </r>
    <r>
      <rPr>
        <b/>
        <i/>
        <sz val="11"/>
        <color theme="1" tint="0.34998626667073579"/>
        <rFont val="Calibri"/>
        <family val="2"/>
        <scheme val="minor"/>
      </rPr>
      <t>λFinancialYear</t>
    </r>
    <r>
      <rPr>
        <i/>
        <sz val="11"/>
        <color theme="1" tint="0.34998626667073579"/>
        <rFont val="Calibri"/>
        <family val="2"/>
        <scheme val="minor"/>
      </rPr>
      <t xml:space="preserve"> and </t>
    </r>
    <r>
      <rPr>
        <b/>
        <i/>
        <sz val="11"/>
        <color theme="1" tint="0.34998626667073579"/>
        <rFont val="Calibri"/>
        <family val="2"/>
        <scheme val="minor"/>
      </rPr>
      <t>λFinancialYearEnd</t>
    </r>
    <r>
      <rPr>
        <i/>
        <sz val="11"/>
        <color theme="1" tint="0.34998626667073579"/>
        <rFont val="Calibri"/>
        <family val="2"/>
        <scheme val="minor"/>
      </rPr>
      <t xml:space="preserve"> as part of the calculation.</t>
    </r>
  </si>
  <si>
    <r>
      <t xml:space="preserve">Returns the financial half year-end date in which a date or array of dates falls, with regard to financial year-end month.  Calls the </t>
    </r>
    <r>
      <rPr>
        <b/>
        <i/>
        <sz val="11"/>
        <color theme="1" tint="0.34998626667073579"/>
        <rFont val="Calibri"/>
        <family val="2"/>
        <scheme val="minor"/>
      </rPr>
      <t>λFinancialYearEnd</t>
    </r>
    <r>
      <rPr>
        <i/>
        <sz val="11"/>
        <color theme="1" tint="0.34998626667073579"/>
        <rFont val="Calibri"/>
        <family val="2"/>
        <scheme val="minor"/>
      </rPr>
      <t xml:space="preserve"> function to derive the required timing.</t>
    </r>
  </si>
  <si>
    <t>λFinancialQuarterEnd</t>
  </si>
  <si>
    <r>
      <t xml:space="preserve">Returns the financial quarter-year-end date in which a date or array of dates falls, with regard to financial year-end month.  Calls the </t>
    </r>
    <r>
      <rPr>
        <b/>
        <i/>
        <sz val="11"/>
        <color theme="1" tint="0.34998626667073579"/>
        <rFont val="Calibri"/>
        <family val="2"/>
        <scheme val="minor"/>
      </rPr>
      <t>λFinancialYearEnd</t>
    </r>
    <r>
      <rPr>
        <i/>
        <sz val="11"/>
        <color theme="1" tint="0.34998626667073579"/>
        <rFont val="Calibri"/>
        <family val="2"/>
        <scheme val="minor"/>
      </rPr>
      <t xml:space="preserve"> function to derive the required timing.</t>
    </r>
  </si>
  <si>
    <t>λFinancialQuarter</t>
  </si>
  <si>
    <r>
      <t xml:space="preserve">Returns the financial quarter in which a date or array of dates falls, with regard to financial year-end month.
The Financial Half Year can be returned in 1 of four formats, the first of which is the default if the argument is omitted.  Calls  </t>
    </r>
    <r>
      <rPr>
        <b/>
        <i/>
        <sz val="11"/>
        <color theme="1" tint="0.34998626667073579"/>
        <rFont val="Calibri"/>
        <family val="2"/>
        <scheme val="minor"/>
      </rPr>
      <t>λFinancialYear</t>
    </r>
    <r>
      <rPr>
        <i/>
        <sz val="11"/>
        <color theme="1" tint="0.34998626667073579"/>
        <rFont val="Calibri"/>
        <family val="2"/>
        <scheme val="minor"/>
      </rPr>
      <t xml:space="preserve"> and </t>
    </r>
    <r>
      <rPr>
        <b/>
        <i/>
        <sz val="11"/>
        <color theme="1" tint="0.34998626667073579"/>
        <rFont val="Calibri"/>
        <family val="2"/>
        <scheme val="minor"/>
      </rPr>
      <t>λFinancialYearEnd</t>
    </r>
    <r>
      <rPr>
        <i/>
        <sz val="11"/>
        <color theme="1" tint="0.34998626667073579"/>
        <rFont val="Calibri"/>
        <family val="2"/>
        <scheme val="minor"/>
      </rPr>
      <t xml:space="preserve"> as part of the calculation.</t>
    </r>
  </si>
  <si>
    <t>λIsDuplicate</t>
  </si>
  <si>
    <r>
      <t xml:space="preserve">Identifies duplicate entries in a list.  Note that the first entry that is the same as others is considered an original
and not considered a duplicate, only subsequent entries that are the same as an earlier entry are identified as duplicates.
Is useful in identifying mistaken duplicate entries, and in extracting data using </t>
    </r>
    <r>
      <rPr>
        <b/>
        <i/>
        <sz val="11"/>
        <color theme="1" tint="0.34998626667073579"/>
        <rFont val="Calibri"/>
        <family val="2"/>
        <scheme val="minor"/>
      </rPr>
      <t>FILTER</t>
    </r>
    <r>
      <rPr>
        <i/>
        <sz val="11"/>
        <color theme="1" tint="0.34998626667073579"/>
        <rFont val="Calibri"/>
        <family val="2"/>
        <scheme val="minor"/>
      </rPr>
      <t xml:space="preserve">, </t>
    </r>
    <r>
      <rPr>
        <b/>
        <i/>
        <sz val="11"/>
        <color theme="1" tint="0.34998626667073579"/>
        <rFont val="Calibri"/>
        <family val="2"/>
        <scheme val="minor"/>
      </rPr>
      <t>GROUPBY</t>
    </r>
    <r>
      <rPr>
        <i/>
        <sz val="11"/>
        <color theme="1" tint="0.34998626667073579"/>
        <rFont val="Calibri"/>
        <family val="2"/>
        <scheme val="minor"/>
      </rPr>
      <t xml:space="preserve"> and </t>
    </r>
    <r>
      <rPr>
        <b/>
        <i/>
        <sz val="11"/>
        <color theme="1" tint="0.34998626667073579"/>
        <rFont val="Calibri"/>
        <family val="2"/>
        <scheme val="minor"/>
      </rPr>
      <t>PIVOTBY</t>
    </r>
    <r>
      <rPr>
        <i/>
        <sz val="11"/>
        <color theme="1" tint="0.34998626667073579"/>
        <rFont val="Calibri"/>
        <family val="2"/>
        <scheme val="minor"/>
      </rPr>
      <t>.</t>
    </r>
  </si>
  <si>
    <t>Subtracts logicals from 1 converting them to 0 or 1, then uses a number format to show 1 as a tick, 0 as a cross.</t>
  </si>
  <si>
    <t>λIsSorted</t>
  </si>
  <si>
    <t>Returns TRUE or FALSE to indicate whether the target range is sorted.  By default it checks for sorting in ascending order,  but the optional argument can test for descending order.
Uses standard Excel sort logic numbers &lt; text &lt; logicals. Returns #REF! if passed a two-dimensional range reference.</t>
  </si>
  <si>
    <t>Returns #REF! for two-dimensional arrays - by design</t>
  </si>
  <si>
    <t>a</t>
  </si>
  <si>
    <t>b</t>
  </si>
  <si>
    <t>c</t>
  </si>
  <si>
    <t>λOversAndUnders</t>
  </si>
  <si>
    <t>Returns an array of values indicating by how much a set of values exceeds an upper limit or falls short of a lower limit.  Optional arguments to determine if overs and/or unders to be returned.
Calls λConstrainedValue to simplify the calculation.</t>
  </si>
  <si>
    <t>λWorksheetName</t>
  </si>
  <si>
    <r>
      <t xml:space="preserve">Returns the name of the worksheet where the referenced cell is located.  If the workbook has not been saved
then it returns an empty string ("").  </t>
    </r>
    <r>
      <rPr>
        <b/>
        <i/>
        <sz val="11"/>
        <color theme="1" tint="0.34998626667073579"/>
        <rFont val="Calibri"/>
        <family val="2"/>
        <scheme val="minor"/>
      </rPr>
      <t>Note</t>
    </r>
    <r>
      <rPr>
        <i/>
        <sz val="11"/>
        <color theme="1" tint="0.34998626667073579"/>
        <rFont val="Calibri"/>
        <family val="2"/>
        <scheme val="minor"/>
      </rPr>
      <t xml:space="preserve"> that this function is volatile, but its impact on the calculation speed of a model is negligible, unless referenced extensively by other formulas.</t>
    </r>
  </si>
  <si>
    <t>Public Lambda Samples Index</t>
  </si>
  <si>
    <t>Dependencies</t>
  </si>
  <si>
    <t xml:space="preserve">Function Name
</t>
  </si>
  <si>
    <t xml:space="preserve">Go To
</t>
  </si>
  <si>
    <t>λEaster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</si>
</sst>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_(* \(#,##0\);_(* &quot;-&quot;_);_(@_)"/>
    <numFmt numFmtId="164" formatCode="_(&quot;$&quot;* #,##0_);_(&quot;$&quot;* \(#,##0\);_(&quot;$&quot;* &quot;-&quot;_);_(@_)"/>
    <numFmt numFmtId="165" formatCode="_(&quot;$&quot;* #,##0.00_);_(&quot;$&quot;* \(#,##0.00\);_(&quot;$&quot;* &quot;-&quot;??_);_(@_)"/>
    <numFmt numFmtId="166" formatCode="@\:"/>
    <numFmt numFmtId="167" formatCode="0.0%"/>
    <numFmt numFmtId="168" formatCode="0.00%;\-0.00%;&quot;-&quot;??_%"/>
    <numFmt numFmtId="169" formatCode="[=1]\a;[Red]\r"/>
  </numFmts>
  <fonts count="30" x14ac:knownFonts="1">
    <font>
      <sz val="11"/>
      <color theme="1"/>
      <name val="Calibri"/>
      <family val="2"/>
      <scheme val="minor"/>
    </font>
    <font>
      <b/>
      <sz val="18"/>
      <color theme="3"/>
      <name val="Cambria"/>
      <family val="2"/>
      <scheme val="major"/>
    </font>
    <font>
      <sz val="11"/>
      <name val="Calibri"/>
      <family val="2"/>
      <scheme val="minor"/>
    </font>
    <font>
      <b/>
      <i/>
      <sz val="9"/>
      <color theme="1"/>
      <name val="Calibri"/>
      <family val="2"/>
      <scheme val="minor"/>
    </font>
    <font>
      <b/>
      <i/>
      <sz val="11"/>
      <color theme="0"/>
      <name val="Calibri"/>
      <family val="2"/>
      <scheme val="minor"/>
    </font>
    <font>
      <sz val="11"/>
      <color theme="1"/>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u/>
      <sz val="11"/>
      <color rgb="FF0070C0"/>
      <name val="Calibri"/>
      <family val="2"/>
      <scheme val="minor"/>
    </font>
    <font>
      <b/>
      <sz val="15"/>
      <color theme="3"/>
      <name val="Calibri"/>
      <family val="2"/>
      <scheme val="minor"/>
    </font>
    <font>
      <b/>
      <sz val="12"/>
      <color theme="3"/>
      <name val="Calibri"/>
      <family val="2"/>
      <scheme val="minor"/>
    </font>
    <font>
      <b/>
      <i/>
      <u/>
      <sz val="11"/>
      <color theme="1"/>
      <name val="Calibri"/>
      <family val="2"/>
      <scheme val="minor"/>
    </font>
    <font>
      <i/>
      <sz val="11"/>
      <color theme="1" tint="0.34998626667073579"/>
      <name val="Calibri"/>
      <family val="2"/>
      <scheme val="minor"/>
    </font>
    <font>
      <b/>
      <sz val="9"/>
      <color theme="0"/>
      <name val="Calibri"/>
      <family val="2"/>
      <scheme val="minor"/>
    </font>
    <font>
      <b/>
      <i/>
      <sz val="9"/>
      <color theme="0"/>
      <name val="Calibri"/>
      <family val="2"/>
      <scheme val="minor"/>
    </font>
    <font>
      <sz val="10"/>
      <color rgb="FF006600"/>
      <name val="Webdings"/>
      <family val="1"/>
      <charset val="2"/>
    </font>
    <font>
      <sz val="11"/>
      <color theme="1"/>
      <name val="Aptos Narrow"/>
      <family val="2"/>
    </font>
    <font>
      <b/>
      <sz val="9"/>
      <color theme="1"/>
      <name val="Aptos Narrow"/>
      <family val="2"/>
    </font>
    <font>
      <b/>
      <i/>
      <sz val="11"/>
      <color theme="1" tint="0.34998626667073579"/>
      <name val="Calibri"/>
      <family val="2"/>
      <scheme val="minor"/>
    </font>
    <font>
      <sz val="8"/>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theme="2"/>
        <bgColor indexed="64"/>
      </patternFill>
    </fill>
    <fill>
      <patternFill patternType="solid">
        <fgColor theme="3"/>
        <bgColor indexed="64"/>
      </patternFill>
    </fill>
    <fill>
      <patternFill patternType="solid">
        <fgColor theme="8"/>
        <bgColor indexed="64"/>
      </patternFill>
    </fill>
    <fill>
      <patternFill patternType="solid">
        <fgColor theme="4" tint="0.39997558519241921"/>
        <bgColor indexed="64"/>
      </patternFill>
    </fill>
  </fills>
  <borders count="14">
    <border>
      <left/>
      <right/>
      <top/>
      <bottom/>
      <diagonal/>
    </border>
    <border>
      <left/>
      <right/>
      <top/>
      <bottom style="medium">
        <color theme="4" tint="0.3999755851924192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3"/>
      </bottom>
      <diagonal/>
    </border>
    <border>
      <left/>
      <right/>
      <top/>
      <bottom style="thin">
        <color theme="3"/>
      </bottom>
      <diagonal/>
    </border>
    <border>
      <left/>
      <right/>
      <top style="thin">
        <color indexed="64"/>
      </top>
      <bottom style="double">
        <color indexed="64"/>
      </bottom>
      <diagonal/>
    </border>
    <border>
      <left style="thin">
        <color theme="6" tint="0.39994506668294322"/>
      </left>
      <right style="thin">
        <color theme="6" tint="0.39994506668294322"/>
      </right>
      <top style="thin">
        <color theme="6" tint="0.39994506668294322"/>
      </top>
      <bottom style="thin">
        <color theme="6" tint="0.39994506668294322"/>
      </bottom>
      <diagonal/>
    </border>
    <border>
      <left style="thin">
        <color theme="0"/>
      </left>
      <right style="thin">
        <color theme="0"/>
      </right>
      <top/>
      <bottom/>
      <diagonal/>
    </border>
    <border>
      <left style="thin">
        <color theme="0"/>
      </left>
      <right style="thin">
        <color theme="0"/>
      </right>
      <top style="thin">
        <color theme="0"/>
      </top>
      <bottom style="thin">
        <color theme="0"/>
      </bottom>
      <diagonal/>
    </border>
  </borders>
  <cellStyleXfs count="70">
    <xf numFmtId="0" fontId="0" fillId="0" borderId="0"/>
    <xf numFmtId="0" fontId="1" fillId="0" borderId="0">
      <alignment horizontal="centerContinuous" vertical="center"/>
    </xf>
    <xf numFmtId="0" fontId="19" fillId="0" borderId="8" applyNumberFormat="0" applyFill="0">
      <alignment horizontal="left" indent="1"/>
    </xf>
    <xf numFmtId="0" fontId="2" fillId="32" borderId="11">
      <protection locked="0"/>
    </xf>
    <xf numFmtId="49" fontId="4" fillId="34" borderId="0">
      <alignment horizontal="left" vertical="center" indent="1"/>
    </xf>
    <xf numFmtId="166" fontId="3" fillId="0" borderId="0">
      <alignment horizontal="right" indent="1"/>
    </xf>
    <xf numFmtId="0" fontId="22" fillId="0" borderId="0">
      <alignment horizontal="left" indent="1"/>
    </xf>
    <xf numFmtId="0" fontId="20" fillId="0" borderId="9">
      <alignment horizontal="left" indent="1"/>
    </xf>
    <xf numFmtId="0" fontId="6" fillId="0" borderId="1"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2" applyNumberFormat="0" applyAlignment="0" applyProtection="0"/>
    <xf numFmtId="0" fontId="11" fillId="5" borderId="3" applyNumberFormat="0" applyAlignment="0" applyProtection="0"/>
    <xf numFmtId="0" fontId="12" fillId="0" borderId="4" applyNumberFormat="0" applyFill="0" applyAlignment="0" applyProtection="0"/>
    <xf numFmtId="0" fontId="13" fillId="6" borderId="5" applyNumberFormat="0" applyAlignment="0" applyProtection="0"/>
    <xf numFmtId="0" fontId="14" fillId="0" borderId="0" applyNumberFormat="0" applyFill="0" applyBorder="0" applyAlignment="0" applyProtection="0"/>
    <xf numFmtId="0" fontId="5" fillId="7" borderId="6" applyNumberFormat="0" applyFont="0" applyAlignment="0" applyProtection="0"/>
    <xf numFmtId="0" fontId="15" fillId="0" borderId="0" applyNumberFormat="0" applyFill="0" applyBorder="0" applyAlignment="0" applyProtection="0"/>
    <xf numFmtId="0" fontId="16" fillId="0" borderId="7" applyNumberFormat="0" applyFill="0" applyAlignment="0" applyProtection="0"/>
    <xf numFmtId="0" fontId="17"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17" fillId="11" borderId="0" applyNumberFormat="0" applyBorder="0" applyAlignment="0" applyProtection="0"/>
    <xf numFmtId="0" fontId="17" fillId="12"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5" fillId="25" borderId="0" applyNumberFormat="0" applyBorder="0" applyAlignment="0" applyProtection="0"/>
    <xf numFmtId="0" fontId="5" fillId="26"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5" fillId="29" borderId="0" applyNumberFormat="0" applyBorder="0" applyAlignment="0" applyProtection="0"/>
    <xf numFmtId="0" fontId="5" fillId="30" borderId="0" applyNumberFormat="0" applyBorder="0" applyAlignment="0" applyProtection="0"/>
    <xf numFmtId="0" fontId="17" fillId="31" borderId="0" applyNumberFormat="0" applyBorder="0" applyAlignment="0" applyProtection="0"/>
    <xf numFmtId="168" fontId="2" fillId="32" borderId="11">
      <protection locked="0"/>
    </xf>
    <xf numFmtId="0" fontId="18" fillId="0" borderId="0" applyNumberFormat="0" applyFill="0" applyBorder="0" applyAlignment="0" applyProtection="0">
      <alignment vertical="top"/>
      <protection locked="0"/>
    </xf>
    <xf numFmtId="0" fontId="18" fillId="0" borderId="0" applyNumberFormat="0" applyFill="0" applyBorder="0" applyAlignment="0" applyProtection="0"/>
    <xf numFmtId="165" fontId="5" fillId="0" borderId="0"/>
    <xf numFmtId="41" fontId="5" fillId="0" borderId="0"/>
    <xf numFmtId="164" fontId="5" fillId="0" borderId="0"/>
    <xf numFmtId="167" fontId="5" fillId="0" borderId="0"/>
    <xf numFmtId="0" fontId="3" fillId="0" borderId="0">
      <alignment horizontal="right" indent="1"/>
    </xf>
    <xf numFmtId="14" fontId="21" fillId="0" borderId="0">
      <alignment horizontal="center" vertical="center"/>
    </xf>
    <xf numFmtId="41" fontId="2" fillId="32" borderId="11">
      <protection locked="0"/>
    </xf>
    <xf numFmtId="164" fontId="2" fillId="32" borderId="11">
      <protection locked="0"/>
    </xf>
    <xf numFmtId="165" fontId="5" fillId="0" borderId="10"/>
    <xf numFmtId="164" fontId="5" fillId="0" borderId="10"/>
    <xf numFmtId="41" fontId="5" fillId="0" borderId="10"/>
    <xf numFmtId="168" fontId="5" fillId="0" borderId="10"/>
    <xf numFmtId="13" fontId="5" fillId="0" borderId="0"/>
    <xf numFmtId="0" fontId="23" fillId="35" borderId="13">
      <alignment horizontal="centerContinuous" vertical="center" wrapText="1"/>
    </xf>
    <xf numFmtId="166" fontId="24" fillId="33" borderId="0">
      <alignment horizontal="right" indent="1"/>
    </xf>
    <xf numFmtId="0" fontId="24" fillId="33" borderId="0">
      <alignment horizontal="left" indent="1"/>
    </xf>
    <xf numFmtId="165" fontId="2" fillId="32" borderId="11">
      <protection locked="0"/>
    </xf>
    <xf numFmtId="14" fontId="2" fillId="32" borderId="11">
      <protection locked="0"/>
    </xf>
    <xf numFmtId="0" fontId="23" fillId="35" borderId="12">
      <alignment horizontal="center" textRotation="90" wrapText="1"/>
    </xf>
    <xf numFmtId="169" fontId="25" fillId="32" borderId="11">
      <alignment horizontal="center"/>
      <protection locked="0"/>
    </xf>
    <xf numFmtId="169" fontId="25" fillId="0" borderId="0">
      <alignment horizontal="center"/>
    </xf>
    <xf numFmtId="0" fontId="22" fillId="0" borderId="0">
      <alignment horizontal="centerContinuous" wrapText="1"/>
    </xf>
  </cellStyleXfs>
  <cellXfs count="26">
    <xf numFmtId="0" fontId="0" fillId="0" borderId="0" xfId="0"/>
    <xf numFmtId="0" fontId="3" fillId="0" borderId="0" xfId="52">
      <alignment horizontal="right" indent="1"/>
    </xf>
    <xf numFmtId="166" fontId="24" fillId="33" borderId="0" xfId="62">
      <alignment horizontal="right" indent="1"/>
    </xf>
    <xf numFmtId="0" fontId="24" fillId="33" borderId="0" xfId="63">
      <alignment horizontal="left" indent="1"/>
    </xf>
    <xf numFmtId="166" fontId="3" fillId="0" borderId="0" xfId="5">
      <alignment horizontal="right" indent="1"/>
    </xf>
    <xf numFmtId="0" fontId="1" fillId="0" borderId="0" xfId="1">
      <alignment horizontal="centerContinuous" vertical="center"/>
    </xf>
    <xf numFmtId="49" fontId="4" fillId="34" borderId="0" xfId="4">
      <alignment horizontal="left" vertical="center" indent="1"/>
    </xf>
    <xf numFmtId="0" fontId="0" fillId="36" borderId="0" xfId="0" applyFill="1"/>
    <xf numFmtId="0" fontId="22" fillId="0" borderId="0" xfId="6">
      <alignment horizontal="left" indent="1"/>
    </xf>
    <xf numFmtId="0" fontId="18" fillId="0" borderId="0" xfId="46" applyAlignment="1" applyProtection="1">
      <alignment vertical="center"/>
    </xf>
    <xf numFmtId="0" fontId="0" fillId="0" borderId="0" xfId="0" applyAlignment="1">
      <alignment horizontal="centerContinuous"/>
    </xf>
    <xf numFmtId="0" fontId="22" fillId="0" borderId="0" xfId="6" applyAlignment="1">
      <alignment horizontal="centerContinuous" wrapText="1"/>
    </xf>
    <xf numFmtId="0" fontId="22" fillId="0" borderId="0" xfId="69">
      <alignment horizontal="centerContinuous" wrapText="1"/>
    </xf>
    <xf numFmtId="0" fontId="0" fillId="0" borderId="0" xfId="0" quotePrefix="1"/>
    <xf numFmtId="14" fontId="0" fillId="0" borderId="0" xfId="0" applyNumberFormat="1"/>
    <xf numFmtId="0" fontId="0" fillId="0" borderId="0" xfId="0" applyAlignment="1">
      <alignment horizontal="center"/>
    </xf>
    <xf numFmtId="166" fontId="3" fillId="0" borderId="0" xfId="5" applyAlignment="1">
      <alignment horizontal="center"/>
    </xf>
    <xf numFmtId="169" fontId="25" fillId="0" borderId="0" xfId="68">
      <alignment horizontal="center"/>
    </xf>
    <xf numFmtId="0" fontId="0" fillId="0" borderId="0" xfId="0" applyAlignment="1">
      <alignment horizontal="left" indent="1"/>
    </xf>
    <xf numFmtId="0" fontId="23" fillId="35" borderId="13" xfId="61">
      <alignment horizontal="centerContinuous" vertical="center" wrapText="1"/>
    </xf>
    <xf numFmtId="0" fontId="23" fillId="35" borderId="12" xfId="66">
      <alignment horizontal="center" textRotation="90" wrapText="1"/>
    </xf>
    <xf numFmtId="0" fontId="23" fillId="35" borderId="13" xfId="61" applyAlignment="1">
      <alignment horizontal="centerContinuous" wrapText="1"/>
    </xf>
    <xf numFmtId="0" fontId="18" fillId="0" borderId="0" xfId="46" applyAlignment="1" applyProtection="1">
      <alignment horizontal="center"/>
    </xf>
    <xf numFmtId="0" fontId="0" fillId="0" borderId="0" xfId="0" applyAlignment="1">
      <alignment horizontal="left" vertical="center" wrapText="1" indent="1"/>
    </xf>
    <xf numFmtId="0" fontId="26" fillId="0" borderId="0" xfId="0" applyFont="1" applyAlignment="1">
      <alignment horizontal="left" vertical="center" wrapText="1" indent="1"/>
    </xf>
    <xf numFmtId="0" fontId="22" fillId="0" borderId="0" xfId="6" applyAlignment="1">
      <alignment horizontal="left" wrapText="1" indent="1"/>
    </xf>
  </cellXfs>
  <cellStyles count="70">
    <cellStyle name="20% - Accent1" xfId="22" builtinId="30" hidden="1"/>
    <cellStyle name="20% - Accent2" xfId="26" builtinId="34" hidden="1"/>
    <cellStyle name="20% - Accent3" xfId="30" builtinId="38" hidden="1"/>
    <cellStyle name="20% - Accent4" xfId="34" builtinId="42" hidden="1"/>
    <cellStyle name="20% - Accent5" xfId="38" builtinId="46" hidden="1"/>
    <cellStyle name="20% - Accent6" xfId="42" builtinId="50" hidden="1"/>
    <cellStyle name="3 a r" xfId="67" xr:uid="{4EE72E22-6DB2-4A8E-86CB-AC5DD189B141}"/>
    <cellStyle name="40% - Accent1" xfId="23" builtinId="31" hidden="1"/>
    <cellStyle name="40% - Accent2" xfId="27" builtinId="35" hidden="1"/>
    <cellStyle name="40% - Accent3" xfId="31" builtinId="39" hidden="1"/>
    <cellStyle name="40% - Accent4" xfId="35" builtinId="43" hidden="1"/>
    <cellStyle name="40% - Accent5" xfId="39" builtinId="47" hidden="1"/>
    <cellStyle name="40% - Accent6" xfId="43" builtinId="51" hidden="1"/>
    <cellStyle name="60% - Accent1" xfId="24" builtinId="32" hidden="1"/>
    <cellStyle name="60% - Accent2" xfId="28" builtinId="36" hidden="1"/>
    <cellStyle name="60% - Accent3" xfId="32" builtinId="40" hidden="1"/>
    <cellStyle name="60% - Accent4" xfId="36" builtinId="44" hidden="1"/>
    <cellStyle name="60% - Accent5" xfId="40" builtinId="48" hidden="1"/>
    <cellStyle name="60% - Accent6" xfId="44" builtinId="52" hidden="1"/>
    <cellStyle name="a r 4" xfId="68" xr:uid="{7C81014E-AD9C-4A5C-AFFD-2A080FE7E0D7}"/>
    <cellStyle name="About" xfId="52" xr:uid="{CE40EBF2-1A75-4B88-B3A7-EB3E5CF2F637}"/>
    <cellStyle name="Accent1" xfId="21" builtinId="29" hidden="1"/>
    <cellStyle name="Accent2" xfId="25" builtinId="33" hidden="1"/>
    <cellStyle name="Accent3" xfId="29" builtinId="37" hidden="1"/>
    <cellStyle name="Accent4" xfId="33" builtinId="41" hidden="1"/>
    <cellStyle name="Accent5" xfId="37" builtinId="45" hidden="1"/>
    <cellStyle name="Accent6" xfId="41" builtinId="49" hidden="1"/>
    <cellStyle name="Annotation" xfId="6" xr:uid="{29F5C68E-D6B1-4DFD-B6DB-3CD166B851A9}"/>
    <cellStyle name="Bad" xfId="11" builtinId="27" hidden="1"/>
    <cellStyle name="Calculation" xfId="14" builtinId="22" hidden="1"/>
    <cellStyle name="Check Cell" xfId="16" builtinId="23" hidden="1"/>
    <cellStyle name="Date Heading" xfId="53" xr:uid="{857B1AF4-5B59-42B8-9B17-77145665890A}"/>
    <cellStyle name="Explanatory Text" xfId="19" builtinId="53" hidden="1"/>
    <cellStyle name="Followed Hyperlink" xfId="47" builtinId="9" hidden="1" customBuiltin="1"/>
    <cellStyle name="Good" xfId="10" builtinId="26" hidden="1"/>
    <cellStyle name="Heading 1" xfId="2" builtinId="16" hidden="1" customBuiltin="1"/>
    <cellStyle name="Heading 2" xfId="7" builtinId="17" hidden="1" customBuiltin="1"/>
    <cellStyle name="Heading 3" xfId="8" builtinId="18" hidden="1"/>
    <cellStyle name="Heading 4" xfId="9" builtinId="19" hidden="1"/>
    <cellStyle name="Hyperlink" xfId="46" builtinId="8" customBuiltin="1"/>
    <cellStyle name="Input" xfId="3" builtinId="20" customBuiltin="1"/>
    <cellStyle name="Input #0" xfId="54" xr:uid="{8C7051E9-3FBB-4951-B99F-7ED30B8D0931}"/>
    <cellStyle name="Input $0" xfId="55" xr:uid="{56B68466-B014-4F84-86A4-E429A6267876}"/>
    <cellStyle name="Input $2" xfId="64" xr:uid="{91DC798F-FA21-436E-B4FC-C8B2BB973CD8}"/>
    <cellStyle name="Input %2" xfId="45" xr:uid="{AA4B446D-B669-4D8E-9C53-5358A6D7B140}"/>
    <cellStyle name="Input Date" xfId="65" xr:uid="{B8A70478-14F7-435D-9892-FAF372BB4AA8}"/>
    <cellStyle name="Lambda Explanation" xfId="69" xr:uid="{EC61D726-03A4-4975-BFE6-DDF1B75A12C1}"/>
    <cellStyle name="Linked Cell" xfId="15" builtinId="24" hidden="1"/>
    <cellStyle name="Neutral" xfId="12" builtinId="28" hidden="1"/>
    <cellStyle name="Normal" xfId="0" builtinId="0"/>
    <cellStyle name="Note" xfId="18" builtinId="10" hidden="1"/>
    <cellStyle name="Output" xfId="13" builtinId="21" hidden="1"/>
    <cellStyle name="Output #0" xfId="49" xr:uid="{A31330A5-CAAA-45D1-965A-EAB1D844C8D4}"/>
    <cellStyle name="Output $0" xfId="50" xr:uid="{9CF4E5B4-1D6E-465A-8C82-1D580D799041}"/>
    <cellStyle name="Output $2" xfId="48" xr:uid="{00000000-0005-0000-0000-00002F000000}"/>
    <cellStyle name="Output /2" xfId="60" xr:uid="{7A1D74FC-0656-46A9-AF21-D31FDA356FEA}"/>
    <cellStyle name="Output%2" xfId="51" xr:uid="{00000000-0005-0000-0000-000030000000}"/>
    <cellStyle name="Prompt" xfId="5" xr:uid="{00000000-0005-0000-0000-000032000000}"/>
    <cellStyle name="Section Title" xfId="4" xr:uid="{00000000-0005-0000-0000-000035000000}"/>
    <cellStyle name="Table Heading" xfId="61" xr:uid="{B853DD23-8886-493E-9BE0-D7AB631F1175}"/>
    <cellStyle name="Table Heading 90°" xfId="66" xr:uid="{16996BDE-C2EB-47B8-90AA-566461111DB7}"/>
    <cellStyle name="Title" xfId="1" builtinId="15" customBuiltin="1"/>
    <cellStyle name="Total" xfId="20" builtinId="25" hidden="1"/>
    <cellStyle name="Total #0" xfId="58" xr:uid="{E895ECAF-523A-43D8-9604-54C8688E57B5}"/>
    <cellStyle name="Total $0" xfId="57" xr:uid="{3EBFC8DA-FF81-44F6-82F4-B24CD54BD406}"/>
    <cellStyle name="Total $2" xfId="56" xr:uid="{9AC7288C-C4DB-4FD5-836D-B1495BA1BD3E}"/>
    <cellStyle name="Total %2" xfId="59" xr:uid="{FAEA08F2-1F27-4591-8FCC-50BB610835BF}"/>
    <cellStyle name="Version Details" xfId="63" xr:uid="{C45A8822-5562-4BA5-B6D8-64DEA128F4CC}"/>
    <cellStyle name="Version Prompt" xfId="62" xr:uid="{9F8F1641-AC87-431C-B9E4-18CA979914D2}"/>
    <cellStyle name="Warning Text" xfId="17" builtinId="11" hidden="1"/>
  </cellStyles>
  <dxfs count="0"/>
  <tableStyles count="0" defaultTableStyle="TableStyleMedium2" defaultPivotStyle="PivotStyleLight16"/>
  <colors>
    <mruColors>
      <color rgb="FF006600"/>
      <color rgb="FF009581"/>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www.clarksonitt.com/" TargetMode="External"/><Relationship Id="rId1" Type="http://schemas.openxmlformats.org/officeDocument/2006/relationships/image" Target="../media/image1.jpeg"/><Relationship Id="rId5" Type="http://schemas.openxmlformats.org/officeDocument/2006/relationships/image" Target="../media/image3.emf"/><Relationship Id="rId4" Type="http://schemas.openxmlformats.org/officeDocument/2006/relationships/hyperlink" Target="https://www.clarksonitt.com/wiki/lambda-library-2/74-lambda-library-2/828-ll2-addressof" TargetMode="External"/></Relationships>
</file>

<file path=xl/drawings/_rels/drawing10.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ex!A1"/></Relationships>
</file>

<file path=xl/drawings/_rels/drawing11.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ex!A1"/></Relationships>
</file>

<file path=xl/drawings/_rels/drawing12.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ex!A1"/></Relationships>
</file>

<file path=xl/drawings/_rels/drawing13.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ex!A1"/></Relationships>
</file>

<file path=xl/drawings/_rels/drawing14.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ex!A1"/></Relationships>
</file>

<file path=xl/drawings/_rels/drawing15.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ex!A1"/></Relationships>
</file>

<file path=xl/drawings/_rels/drawing16.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ex!A1"/></Relationships>
</file>

<file path=xl/drawings/_rels/drawing17.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ex!A1"/></Relationships>
</file>

<file path=xl/drawings/_rels/drawing18.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ex!A1"/></Relationships>
</file>

<file path=xl/drawings/_rels/drawing19.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ex!A1"/></Relationships>
</file>

<file path=xl/drawings/_rels/drawing2.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ex!A1"/></Relationships>
</file>

<file path=xl/drawings/_rels/drawing3.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ex!A1"/></Relationships>
</file>

<file path=xl/drawings/_rels/drawing4.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ex!A1"/></Relationships>
</file>

<file path=xl/drawings/_rels/drawing5.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ex!A1"/></Relationships>
</file>

<file path=xl/drawings/_rels/drawing6.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ex!A1"/></Relationships>
</file>

<file path=xl/drawings/_rels/drawing7.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ex!A1"/></Relationships>
</file>

<file path=xl/drawings/_rels/drawing8.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ex!A1"/></Relationships>
</file>

<file path=xl/drawings/_rels/drawing9.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ex!A1"/></Relationships>
</file>

<file path=xl/drawings/drawing1.xml><?xml version="1.0" encoding="utf-8"?>
<xdr:wsDr xmlns:xdr="http://schemas.openxmlformats.org/drawingml/2006/spreadsheetDrawing" xmlns:a="http://schemas.openxmlformats.org/drawingml/2006/main">
  <xdr:twoCellAnchor editAs="oneCell">
    <xdr:from>
      <xdr:col>1</xdr:col>
      <xdr:colOff>596849</xdr:colOff>
      <xdr:row>16</xdr:row>
      <xdr:rowOff>61050</xdr:rowOff>
    </xdr:from>
    <xdr:to>
      <xdr:col>2</xdr:col>
      <xdr:colOff>647462</xdr:colOff>
      <xdr:row>19</xdr:row>
      <xdr:rowOff>52575</xdr:rowOff>
    </xdr:to>
    <xdr:pic>
      <xdr:nvPicPr>
        <xdr:cNvPr id="5" name="SubjectPicture">
          <a:extLst>
            <a:ext uri="{FF2B5EF4-FFF2-40B4-BE49-F238E27FC236}">
              <a16:creationId xmlns:a16="http://schemas.microsoft.com/office/drawing/2014/main" id="{00000000-0008-0000-0000-000005000000}"/>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rot="20700000">
          <a:off x="863549" y="2956650"/>
          <a:ext cx="1246001" cy="934500"/>
        </a:xfrm>
        <a:prstGeom prst="rect">
          <a:avLst/>
        </a:prstGeom>
        <a:effectLst>
          <a:softEdge rad="317500"/>
        </a:effectLst>
      </xdr:spPr>
    </xdr:pic>
    <xdr:clientData/>
  </xdr:twoCellAnchor>
  <xdr:twoCellAnchor>
    <xdr:from>
      <xdr:col>1</xdr:col>
      <xdr:colOff>0</xdr:colOff>
      <xdr:row>8</xdr:row>
      <xdr:rowOff>38099</xdr:rowOff>
    </xdr:from>
    <xdr:to>
      <xdr:col>8</xdr:col>
      <xdr:colOff>0</xdr:colOff>
      <xdr:row>12</xdr:row>
      <xdr:rowOff>180974</xdr:rowOff>
    </xdr:to>
    <xdr:sp macro="" textlink="">
      <xdr:nvSpPr>
        <xdr:cNvPr id="6" name="ProjectName">
          <a:extLst>
            <a:ext uri="{FF2B5EF4-FFF2-40B4-BE49-F238E27FC236}">
              <a16:creationId xmlns:a16="http://schemas.microsoft.com/office/drawing/2014/main" id="{00000000-0008-0000-0000-000006000000}"/>
            </a:ext>
          </a:extLst>
        </xdr:cNvPr>
        <xdr:cNvSpPr/>
      </xdr:nvSpPr>
      <xdr:spPr>
        <a:xfrm>
          <a:off x="266700" y="1485899"/>
          <a:ext cx="7867650" cy="866775"/>
        </a:xfrm>
        <a:prstGeom prst="roundRect">
          <a:avLst>
            <a:gd name="adj" fmla="val 34167"/>
          </a:avLst>
        </a:prstGeom>
      </xdr:spPr>
      <xdr:style>
        <a:lnRef idx="0">
          <a:schemeClr val="accent4"/>
        </a:lnRef>
        <a:fillRef idx="3">
          <a:schemeClr val="accent4"/>
        </a:fillRef>
        <a:effectRef idx="3">
          <a:schemeClr val="accent4"/>
        </a:effectRef>
        <a:fontRef idx="minor">
          <a:schemeClr val="lt1"/>
        </a:fontRef>
      </xdr:style>
      <xdr:txBody>
        <a:bodyPr vertOverflow="clip" horzOverflow="clip" rtlCol="0" anchor="ctr"/>
        <a:lstStyle/>
        <a:p>
          <a:pPr algn="ctr"/>
          <a:r>
            <a:rPr lang="en-AU" sz="2400">
              <a:latin typeface="+mj-lt"/>
            </a:rPr>
            <a:t>Examples Using Publicly Accessible Lambdas</a:t>
          </a:r>
        </a:p>
      </xdr:txBody>
    </xdr:sp>
    <xdr:clientData/>
  </xdr:twoCellAnchor>
  <xdr:twoCellAnchor editAs="absolute">
    <xdr:from>
      <xdr:col>7</xdr:col>
      <xdr:colOff>123896</xdr:colOff>
      <xdr:row>22</xdr:row>
      <xdr:rowOff>152400</xdr:rowOff>
    </xdr:from>
    <xdr:to>
      <xdr:col>8</xdr:col>
      <xdr:colOff>0</xdr:colOff>
      <xdr:row>25</xdr:row>
      <xdr:rowOff>180904</xdr:rowOff>
    </xdr:to>
    <xdr:pic>
      <xdr:nvPicPr>
        <xdr:cNvPr id="8" name="CittLogo">
          <a:hlinkClick xmlns:r="http://schemas.openxmlformats.org/officeDocument/2006/relationships" r:id="rId2" tooltip="Open Clarkson ITT website"/>
          <a:extLst>
            <a:ext uri="{FF2B5EF4-FFF2-40B4-BE49-F238E27FC236}">
              <a16:creationId xmlns:a16="http://schemas.microsoft.com/office/drawing/2014/main" id="{72AE6AC9-4BF1-4F83-A471-C71632D594BE}"/>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xdr:blipFill>
      <xdr:spPr>
        <a:xfrm>
          <a:off x="7562921" y="4733925"/>
          <a:ext cx="571429" cy="571429"/>
        </a:xfrm>
        <a:prstGeom prst="rect">
          <a:avLst/>
        </a:prstGeom>
      </xdr:spPr>
    </xdr:pic>
    <xdr:clientData/>
  </xdr:twoCellAnchor>
  <xdr:twoCellAnchor editAs="oneCell">
    <xdr:from>
      <xdr:col>1</xdr:col>
      <xdr:colOff>0</xdr:colOff>
      <xdr:row>1</xdr:row>
      <xdr:rowOff>0</xdr:rowOff>
    </xdr:from>
    <xdr:to>
      <xdr:col>6</xdr:col>
      <xdr:colOff>743664</xdr:colOff>
      <xdr:row>5</xdr:row>
      <xdr:rowOff>105728</xdr:rowOff>
    </xdr:to>
    <xdr:pic>
      <xdr:nvPicPr>
        <xdr:cNvPr id="3" name="Picture 2">
          <a:hlinkClick xmlns:r="http://schemas.openxmlformats.org/officeDocument/2006/relationships" r:id="rId4" tooltip="Link to the Clarkson ITT λ Library 2.0"/>
          <a:extLst>
            <a:ext uri="{FF2B5EF4-FFF2-40B4-BE49-F238E27FC236}">
              <a16:creationId xmlns:a16="http://schemas.microsoft.com/office/drawing/2014/main" id="{B01697B7-44DC-41BC-B5D5-F00E743E3732}"/>
            </a:ext>
          </a:extLst>
        </xdr:cNvPr>
        <xdr:cNvPicPr>
          <a:picLocks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66700" y="180975"/>
          <a:ext cx="6720602" cy="8296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342900</xdr:colOff>
      <xdr:row>1</xdr:row>
      <xdr:rowOff>0</xdr:rowOff>
    </xdr:to>
    <xdr:pic>
      <xdr:nvPicPr>
        <xdr:cNvPr id="2" name="Graphic 1" descr="Rewind with solid fill">
          <a:hlinkClick xmlns:r="http://schemas.openxmlformats.org/officeDocument/2006/relationships" r:id="rId1" tooltip="Back to Index"/>
          <a:extLst>
            <a:ext uri="{FF2B5EF4-FFF2-40B4-BE49-F238E27FC236}">
              <a16:creationId xmlns:a16="http://schemas.microsoft.com/office/drawing/2014/main" id="{FF499EAD-D25A-4A32-9FD9-1EC918335622}"/>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0" y="0"/>
          <a:ext cx="342900" cy="3429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342900</xdr:colOff>
      <xdr:row>1</xdr:row>
      <xdr:rowOff>0</xdr:rowOff>
    </xdr:to>
    <xdr:pic>
      <xdr:nvPicPr>
        <xdr:cNvPr id="2" name="Graphic 1" descr="Rewind with solid fill">
          <a:hlinkClick xmlns:r="http://schemas.openxmlformats.org/officeDocument/2006/relationships" r:id="rId1" tooltip="Back to Index"/>
          <a:extLst>
            <a:ext uri="{FF2B5EF4-FFF2-40B4-BE49-F238E27FC236}">
              <a16:creationId xmlns:a16="http://schemas.microsoft.com/office/drawing/2014/main" id="{5E7B822D-BF2C-4269-9B96-F4FA23653F4D}"/>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0" y="0"/>
          <a:ext cx="342900" cy="3429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342900</xdr:colOff>
      <xdr:row>1</xdr:row>
      <xdr:rowOff>0</xdr:rowOff>
    </xdr:to>
    <xdr:pic>
      <xdr:nvPicPr>
        <xdr:cNvPr id="2" name="Graphic 1" descr="Rewind with solid fill">
          <a:hlinkClick xmlns:r="http://schemas.openxmlformats.org/officeDocument/2006/relationships" r:id="rId1" tooltip="Back to Index"/>
          <a:extLst>
            <a:ext uri="{FF2B5EF4-FFF2-40B4-BE49-F238E27FC236}">
              <a16:creationId xmlns:a16="http://schemas.microsoft.com/office/drawing/2014/main" id="{0B60E007-EB2F-4557-AE91-A2F8DEEF9F11}"/>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0" y="0"/>
          <a:ext cx="342900" cy="3429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342900</xdr:colOff>
      <xdr:row>1</xdr:row>
      <xdr:rowOff>0</xdr:rowOff>
    </xdr:to>
    <xdr:pic>
      <xdr:nvPicPr>
        <xdr:cNvPr id="2" name="Graphic 1" descr="Rewind with solid fill">
          <a:hlinkClick xmlns:r="http://schemas.openxmlformats.org/officeDocument/2006/relationships" r:id="rId1" tooltip="Back to Index"/>
          <a:extLst>
            <a:ext uri="{FF2B5EF4-FFF2-40B4-BE49-F238E27FC236}">
              <a16:creationId xmlns:a16="http://schemas.microsoft.com/office/drawing/2014/main" id="{9D6A3D88-3CA8-4D03-90C7-1800F13F0F8B}"/>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0" y="0"/>
          <a:ext cx="342900" cy="3429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342900</xdr:colOff>
      <xdr:row>1</xdr:row>
      <xdr:rowOff>0</xdr:rowOff>
    </xdr:to>
    <xdr:pic>
      <xdr:nvPicPr>
        <xdr:cNvPr id="2" name="Graphic 1" descr="Rewind with solid fill">
          <a:hlinkClick xmlns:r="http://schemas.openxmlformats.org/officeDocument/2006/relationships" r:id="rId1" tooltip="Back to Index"/>
          <a:extLst>
            <a:ext uri="{FF2B5EF4-FFF2-40B4-BE49-F238E27FC236}">
              <a16:creationId xmlns:a16="http://schemas.microsoft.com/office/drawing/2014/main" id="{9A9CDEE3-895B-4DDD-B1D5-6087C8DC90F8}"/>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0" y="0"/>
          <a:ext cx="342900" cy="3429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342900</xdr:colOff>
      <xdr:row>1</xdr:row>
      <xdr:rowOff>0</xdr:rowOff>
    </xdr:to>
    <xdr:pic>
      <xdr:nvPicPr>
        <xdr:cNvPr id="2" name="Graphic 1" descr="Rewind with solid fill">
          <a:hlinkClick xmlns:r="http://schemas.openxmlformats.org/officeDocument/2006/relationships" r:id="rId1" tooltip="Back to Index"/>
          <a:extLst>
            <a:ext uri="{FF2B5EF4-FFF2-40B4-BE49-F238E27FC236}">
              <a16:creationId xmlns:a16="http://schemas.microsoft.com/office/drawing/2014/main" id="{0BD0BB47-B2AC-4EFC-88DD-397F66E207BA}"/>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0" y="0"/>
          <a:ext cx="342900" cy="3429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342900</xdr:colOff>
      <xdr:row>1</xdr:row>
      <xdr:rowOff>0</xdr:rowOff>
    </xdr:to>
    <xdr:pic>
      <xdr:nvPicPr>
        <xdr:cNvPr id="3" name="Graphic 2" descr="Rewind with solid fill">
          <a:hlinkClick xmlns:r="http://schemas.openxmlformats.org/officeDocument/2006/relationships" r:id="rId1" tooltip="Back to Index"/>
          <a:extLst>
            <a:ext uri="{FF2B5EF4-FFF2-40B4-BE49-F238E27FC236}">
              <a16:creationId xmlns:a16="http://schemas.microsoft.com/office/drawing/2014/main" id="{C0786601-4B5F-436C-9EC4-506EA06DA353}"/>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0" y="0"/>
          <a:ext cx="342900" cy="34290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342900</xdr:colOff>
      <xdr:row>1</xdr:row>
      <xdr:rowOff>0</xdr:rowOff>
    </xdr:to>
    <xdr:pic>
      <xdr:nvPicPr>
        <xdr:cNvPr id="2" name="Graphic 1" descr="Rewind with solid fill">
          <a:hlinkClick xmlns:r="http://schemas.openxmlformats.org/officeDocument/2006/relationships" r:id="rId1" tooltip="Back to Index"/>
          <a:extLst>
            <a:ext uri="{FF2B5EF4-FFF2-40B4-BE49-F238E27FC236}">
              <a16:creationId xmlns:a16="http://schemas.microsoft.com/office/drawing/2014/main" id="{E70984A6-815A-4959-9EDA-F954D5E31D69}"/>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0" y="0"/>
          <a:ext cx="342900" cy="34290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342900</xdr:colOff>
      <xdr:row>1</xdr:row>
      <xdr:rowOff>0</xdr:rowOff>
    </xdr:to>
    <xdr:pic>
      <xdr:nvPicPr>
        <xdr:cNvPr id="2" name="Graphic 1" descr="Rewind with solid fill">
          <a:hlinkClick xmlns:r="http://schemas.openxmlformats.org/officeDocument/2006/relationships" r:id="rId1" tooltip="Back to Index"/>
          <a:extLst>
            <a:ext uri="{FF2B5EF4-FFF2-40B4-BE49-F238E27FC236}">
              <a16:creationId xmlns:a16="http://schemas.microsoft.com/office/drawing/2014/main" id="{3657EE28-9D3D-48D1-932E-4F162637E2AD}"/>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0" y="0"/>
          <a:ext cx="342900" cy="34290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342900</xdr:colOff>
      <xdr:row>1</xdr:row>
      <xdr:rowOff>0</xdr:rowOff>
    </xdr:to>
    <xdr:pic>
      <xdr:nvPicPr>
        <xdr:cNvPr id="3" name="Graphic 2" descr="Rewind with solid fill">
          <a:hlinkClick xmlns:r="http://schemas.openxmlformats.org/officeDocument/2006/relationships" r:id="rId1" tooltip="Back to Index"/>
          <a:extLst>
            <a:ext uri="{FF2B5EF4-FFF2-40B4-BE49-F238E27FC236}">
              <a16:creationId xmlns:a16="http://schemas.microsoft.com/office/drawing/2014/main" id="{802A78E3-7625-1D8C-C7A1-D6BC860EB96C}"/>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0" y="0"/>
          <a:ext cx="342900" cy="3429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342900</xdr:colOff>
      <xdr:row>1</xdr:row>
      <xdr:rowOff>0</xdr:rowOff>
    </xdr:to>
    <xdr:pic>
      <xdr:nvPicPr>
        <xdr:cNvPr id="2" name="Graphic 1" descr="Rewind with solid fill">
          <a:hlinkClick xmlns:r="http://schemas.openxmlformats.org/officeDocument/2006/relationships" r:id="rId1" tooltip="Back to Index"/>
          <a:extLst>
            <a:ext uri="{FF2B5EF4-FFF2-40B4-BE49-F238E27FC236}">
              <a16:creationId xmlns:a16="http://schemas.microsoft.com/office/drawing/2014/main" id="{966915D3-A197-4124-8136-EB9C3A385E0C}"/>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0" y="0"/>
          <a:ext cx="342900" cy="3429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342900</xdr:colOff>
      <xdr:row>1</xdr:row>
      <xdr:rowOff>0</xdr:rowOff>
    </xdr:to>
    <xdr:pic>
      <xdr:nvPicPr>
        <xdr:cNvPr id="2" name="Graphic 1" descr="Rewind with solid fill">
          <a:hlinkClick xmlns:r="http://schemas.openxmlformats.org/officeDocument/2006/relationships" r:id="rId1" tooltip="Back to Index"/>
          <a:extLst>
            <a:ext uri="{FF2B5EF4-FFF2-40B4-BE49-F238E27FC236}">
              <a16:creationId xmlns:a16="http://schemas.microsoft.com/office/drawing/2014/main" id="{B5C3548B-046F-4F81-9FA4-5CD1662D883E}"/>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0" y="0"/>
          <a:ext cx="342900" cy="3429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342900</xdr:colOff>
      <xdr:row>1</xdr:row>
      <xdr:rowOff>0</xdr:rowOff>
    </xdr:to>
    <xdr:pic>
      <xdr:nvPicPr>
        <xdr:cNvPr id="2" name="Graphic 1" descr="Rewind with solid fill">
          <a:hlinkClick xmlns:r="http://schemas.openxmlformats.org/officeDocument/2006/relationships" r:id="rId1" tooltip="Back to Index"/>
          <a:extLst>
            <a:ext uri="{FF2B5EF4-FFF2-40B4-BE49-F238E27FC236}">
              <a16:creationId xmlns:a16="http://schemas.microsoft.com/office/drawing/2014/main" id="{B02A6EE4-71AA-4BF0-848C-414AEFDCBB06}"/>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0" y="0"/>
          <a:ext cx="342900" cy="3429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342900</xdr:colOff>
      <xdr:row>1</xdr:row>
      <xdr:rowOff>0</xdr:rowOff>
    </xdr:to>
    <xdr:pic>
      <xdr:nvPicPr>
        <xdr:cNvPr id="2" name="Graphic 1" descr="Rewind with solid fill">
          <a:hlinkClick xmlns:r="http://schemas.openxmlformats.org/officeDocument/2006/relationships" r:id="rId1" tooltip="Back to Index"/>
          <a:extLst>
            <a:ext uri="{FF2B5EF4-FFF2-40B4-BE49-F238E27FC236}">
              <a16:creationId xmlns:a16="http://schemas.microsoft.com/office/drawing/2014/main" id="{40DA2D87-63F4-4F76-A22C-5E9895443601}"/>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0" y="0"/>
          <a:ext cx="342900" cy="3429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342900</xdr:colOff>
      <xdr:row>1</xdr:row>
      <xdr:rowOff>0</xdr:rowOff>
    </xdr:to>
    <xdr:pic>
      <xdr:nvPicPr>
        <xdr:cNvPr id="2" name="Graphic 1" descr="Rewind with solid fill">
          <a:hlinkClick xmlns:r="http://schemas.openxmlformats.org/officeDocument/2006/relationships" r:id="rId1" tooltip="Back to Index"/>
          <a:extLst>
            <a:ext uri="{FF2B5EF4-FFF2-40B4-BE49-F238E27FC236}">
              <a16:creationId xmlns:a16="http://schemas.microsoft.com/office/drawing/2014/main" id="{E4C3034C-A283-4C03-9706-9A1E2C646F36}"/>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0" y="0"/>
          <a:ext cx="342900" cy="3429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342900</xdr:colOff>
      <xdr:row>1</xdr:row>
      <xdr:rowOff>0</xdr:rowOff>
    </xdr:to>
    <xdr:pic>
      <xdr:nvPicPr>
        <xdr:cNvPr id="2" name="Graphic 1" descr="Rewind with solid fill">
          <a:hlinkClick xmlns:r="http://schemas.openxmlformats.org/officeDocument/2006/relationships" r:id="rId1" tooltip="Back to Index"/>
          <a:extLst>
            <a:ext uri="{FF2B5EF4-FFF2-40B4-BE49-F238E27FC236}">
              <a16:creationId xmlns:a16="http://schemas.microsoft.com/office/drawing/2014/main" id="{05ADBE77-556A-4BCF-BF9A-6C2FAFD804AD}"/>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0" y="0"/>
          <a:ext cx="342900" cy="3429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342900</xdr:colOff>
      <xdr:row>1</xdr:row>
      <xdr:rowOff>0</xdr:rowOff>
    </xdr:to>
    <xdr:pic>
      <xdr:nvPicPr>
        <xdr:cNvPr id="2" name="Graphic 1" descr="Rewind with solid fill">
          <a:hlinkClick xmlns:r="http://schemas.openxmlformats.org/officeDocument/2006/relationships" r:id="rId1" tooltip="Back to Index"/>
          <a:extLst>
            <a:ext uri="{FF2B5EF4-FFF2-40B4-BE49-F238E27FC236}">
              <a16:creationId xmlns:a16="http://schemas.microsoft.com/office/drawing/2014/main" id="{41675086-68AE-4FBC-B47E-54EC0F580EE5}"/>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0" y="0"/>
          <a:ext cx="342900" cy="3429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342900</xdr:colOff>
      <xdr:row>1</xdr:row>
      <xdr:rowOff>0</xdr:rowOff>
    </xdr:to>
    <xdr:pic>
      <xdr:nvPicPr>
        <xdr:cNvPr id="2" name="Graphic 1" descr="Rewind with solid fill">
          <a:hlinkClick xmlns:r="http://schemas.openxmlformats.org/officeDocument/2006/relationships" r:id="rId1" tooltip="Back to Index"/>
          <a:extLst>
            <a:ext uri="{FF2B5EF4-FFF2-40B4-BE49-F238E27FC236}">
              <a16:creationId xmlns:a16="http://schemas.microsoft.com/office/drawing/2014/main" id="{03546199-DA41-4B2F-A880-11F307847E5A}"/>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0" y="0"/>
          <a:ext cx="342900" cy="342900"/>
        </a:xfrm>
        <a:prstGeom prst="rect">
          <a:avLst/>
        </a:prstGeom>
      </xdr:spPr>
    </xdr:pic>
    <xdr:clientData/>
  </xdr:twoCellAnchor>
</xdr:wsDr>
</file>

<file path=xl/theme/theme1.xml><?xml version="1.0" encoding="utf-8"?>
<a:theme xmlns:a="http://schemas.openxmlformats.org/drawingml/2006/main" name="FAC Courseware Theme">
  <a:themeElements>
    <a:clrScheme name="Courseware 2021">
      <a:dk1>
        <a:sysClr val="windowText" lastClr="000000"/>
      </a:dk1>
      <a:lt1>
        <a:sysClr val="window" lastClr="FFFFFF"/>
      </a:lt1>
      <a:dk2>
        <a:srgbClr val="003399"/>
      </a:dk2>
      <a:lt2>
        <a:srgbClr val="6699CC"/>
      </a:lt2>
      <a:accent1>
        <a:srgbClr val="66FF66"/>
      </a:accent1>
      <a:accent2>
        <a:srgbClr val="CC0000"/>
      </a:accent2>
      <a:accent3>
        <a:srgbClr val="66CCFF"/>
      </a:accent3>
      <a:accent4>
        <a:srgbClr val="FF8021"/>
      </a:accent4>
      <a:accent5>
        <a:srgbClr val="006600"/>
      </a:accent5>
      <a:accent6>
        <a:srgbClr val="7030A0"/>
      </a:accent6>
      <a:hlink>
        <a:srgbClr val="003399"/>
      </a:hlink>
      <a:folHlink>
        <a:srgbClr val="003399"/>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ustomProperty" Target="../customProperty7.bin"/><Relationship Id="rId3" Type="http://schemas.openxmlformats.org/officeDocument/2006/relationships/customProperty" Target="../customProperty2.bin"/><Relationship Id="rId7" Type="http://schemas.openxmlformats.org/officeDocument/2006/relationships/customProperty" Target="../customProperty6.bin"/><Relationship Id="rId12"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 Id="rId6" Type="http://schemas.openxmlformats.org/officeDocument/2006/relationships/customProperty" Target="../customProperty5.bin"/><Relationship Id="rId11" Type="http://schemas.openxmlformats.org/officeDocument/2006/relationships/customProperty" Target="../customProperty10.bin"/><Relationship Id="rId5" Type="http://schemas.openxmlformats.org/officeDocument/2006/relationships/customProperty" Target="../customProperty4.bin"/><Relationship Id="rId10" Type="http://schemas.openxmlformats.org/officeDocument/2006/relationships/customProperty" Target="../customProperty9.bin"/><Relationship Id="rId4" Type="http://schemas.openxmlformats.org/officeDocument/2006/relationships/customProperty" Target="../customProperty3.bin"/><Relationship Id="rId9" Type="http://schemas.openxmlformats.org/officeDocument/2006/relationships/customProperty" Target="../customProperty8.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hyperlink" Target="https://www.clarksonitt.com/wiki/lambda-library-2/74-lambda-library-2/835-ll2-finacialhalf" TargetMode="Externa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hyperlink" Target="https://www.clarksonitt.com/wiki/lambda-library-2/74-lambda-library-2/838-ll2-finacialhalfend" TargetMode="Externa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hyperlink" Target="https://www.clarksonitt.com/wiki/lambda-library-2/74-lambda-library-2/836-ll2-finacialquarter" TargetMode="Externa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hyperlink" Target="https://www.clarksonitt.com/wiki/lambda-library-2/74-lambda-library-2/839-ll2-financialquarterend" TargetMode="Externa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hyperlink" Target="https://www.clarksonitt.com/wiki/lambda-library-2/74-lambda-library-2/825-ll2-finacialyear" TargetMode="Externa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hyperlink" Target="https://www.clarksonitt.com/wiki/lambda-library-2/74-lambda-library-2/837-ll2-financialyearend" TargetMode="Externa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hyperlink" Target="https://www.clarksonitt.com/wiki/lambda-library-2/74-lambda-library-2/827-ll2-isbetween" TargetMode="Externa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hyperlink" Target="https://www.clarksonitt.com/wiki/lambda-library-2/74-lambda-library-2/848-ll2-isduplicate" TargetMode="Externa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hyperlink" Target="https://www.clarksonitt.com/wiki/lambda-library-2/74-lambda-library-2/832-ll2-issorted" TargetMode="Externa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hyperlink" Target="https://www.clarksonitt.com/wiki/lambda-library-2/74-lambda-library-2/847-ll2-oversandunders"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hyperlink" Target="https://www.clarksonitt.com/wiki/lambda-library-2/74-lambda-library-2/831-ll2-worksheetname"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www.clarksonitt.com/wiki/lambda-library-2/74-lambda-library-2/828-ll2-addressof"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www.clarksonitt.com/wiki/lambda-library-2/74-lambda-library-2/829-ll2-arrayand"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www.clarksonitt.com/wiki/lambda-library-2/74-lambda-library-2/883-ll2-arrayn"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s://www.clarksonitt.com/wiki/lambda-library-2/74-lambda-library-2/830-ll2-arrayor"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hyperlink" Target="https://www.clarksonitt.com/wiki/lambda-library-2/74-lambda-library-2/830-ll2-arrayor"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hyperlink" Target="https://www.clarksonitt.com/wiki/lambda-library-2/74-lambda-library-2/844-ll2-constrainedvalue"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hyperlink" Target="https://www.clarksonitt.com/wiki/lambda-library-2/74-lambda-library-2/824-ll2-easterwestern" TargetMode="External"/><Relationship Id="rId1" Type="http://schemas.openxmlformats.org/officeDocument/2006/relationships/hyperlink" Target="https://www.clarksonitt.com/wiki/lambda-library-2/74-lambda-library-2/823-ll2-easterorthodo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itle">
    <tabColor theme="8"/>
  </sheetPr>
  <dimension ref="A1:I27"/>
  <sheetViews>
    <sheetView showGridLines="0" showRowColHeaders="0" tabSelected="1" workbookViewId="0">
      <selection activeCell="A2" sqref="A2"/>
    </sheetView>
  </sheetViews>
  <sheetFormatPr defaultColWidth="0" defaultRowHeight="14.25" zeroHeight="1" x14ac:dyDescent="0.45"/>
  <cols>
    <col min="1" max="1" width="3.73046875" customWidth="1"/>
    <col min="2" max="7" width="16.73046875" customWidth="1"/>
    <col min="8" max="8" width="9.73046875" customWidth="1"/>
    <col min="9" max="9" width="3.73046875" customWidth="1"/>
    <col min="10" max="16384" width="9.1328125" hidden="1"/>
  </cols>
  <sheetData>
    <row r="1" customFormat="1" x14ac:dyDescent="0.45"/>
    <row r="2" customFormat="1" x14ac:dyDescent="0.45"/>
    <row r="3" customFormat="1" x14ac:dyDescent="0.45"/>
    <row r="4" customFormat="1" x14ac:dyDescent="0.45"/>
    <row r="5" customFormat="1" x14ac:dyDescent="0.45"/>
    <row r="6" customFormat="1" x14ac:dyDescent="0.45"/>
    <row r="7" customFormat="1" x14ac:dyDescent="0.45"/>
    <row r="8" customFormat="1" x14ac:dyDescent="0.45"/>
    <row r="9" customFormat="1" x14ac:dyDescent="0.45"/>
    <row r="10" customFormat="1" x14ac:dyDescent="0.45"/>
    <row r="11" customFormat="1" x14ac:dyDescent="0.45"/>
    <row r="12" customFormat="1" x14ac:dyDescent="0.45"/>
    <row r="13" customFormat="1" x14ac:dyDescent="0.45"/>
    <row r="14" customFormat="1" x14ac:dyDescent="0.45"/>
    <row r="15" customFormat="1" x14ac:dyDescent="0.45"/>
    <row r="16" customFormat="1" x14ac:dyDescent="0.45"/>
    <row r="17" spans="2:8" x14ac:dyDescent="0.45">
      <c r="D17" t="s">
        <v>8</v>
      </c>
    </row>
    <row r="18" spans="2:8" ht="30" customHeight="1" x14ac:dyDescent="0.45">
      <c r="D18" s="23" t="s">
        <v>13</v>
      </c>
      <c r="E18" s="23"/>
      <c r="F18" s="23"/>
      <c r="G18" s="23"/>
      <c r="H18" s="23"/>
    </row>
    <row r="19" spans="2:8" ht="30" customHeight="1" x14ac:dyDescent="0.45">
      <c r="D19" s="24" t="s">
        <v>12</v>
      </c>
      <c r="E19" s="24"/>
      <c r="F19" s="24"/>
      <c r="G19" s="24"/>
      <c r="H19" s="24"/>
    </row>
    <row r="20" spans="2:8" x14ac:dyDescent="0.45"/>
    <row r="21" spans="2:8" ht="30" customHeight="1" x14ac:dyDescent="0.45">
      <c r="D21" s="24" t="s">
        <v>59</v>
      </c>
      <c r="E21" s="24"/>
      <c r="F21" s="24"/>
      <c r="G21" s="24"/>
      <c r="H21" s="24"/>
    </row>
    <row r="22" spans="2:8" x14ac:dyDescent="0.45"/>
    <row r="23" spans="2:8" x14ac:dyDescent="0.45"/>
    <row r="24" spans="2:8" x14ac:dyDescent="0.45">
      <c r="B24" s="2" t="s">
        <v>2</v>
      </c>
      <c r="C24" s="3" t="str">
        <f>♯Category</f>
        <v>Library Sample</v>
      </c>
      <c r="G24" s="1" t="str" cm="1">
        <f t="array" ref="G24">♯Copyright</f>
        <v>Copyright © 2025, Clarkson ITT Pty Limited.</v>
      </c>
    </row>
    <row r="25" spans="2:8" x14ac:dyDescent="0.45">
      <c r="B25" s="2" t="s">
        <v>0</v>
      </c>
      <c r="C25" s="3" t="str">
        <f>♯Version</f>
        <v>2.0</v>
      </c>
      <c r="G25" s="1" t="s">
        <v>9</v>
      </c>
    </row>
    <row r="26" spans="2:8" x14ac:dyDescent="0.45">
      <c r="B26" s="2" t="s">
        <v>1</v>
      </c>
      <c r="C26" s="3" t="str">
        <f>TEXT(♯Released,"dd mmm yyyy")</f>
        <v>15 Sep 2025</v>
      </c>
      <c r="G26" s="1" t="s">
        <v>3</v>
      </c>
    </row>
    <row r="27" spans="2:8" x14ac:dyDescent="0.45"/>
  </sheetData>
  <mergeCells count="3">
    <mergeCell ref="D18:H18"/>
    <mergeCell ref="D19:H19"/>
    <mergeCell ref="D21:H21"/>
  </mergeCells>
  <pageMargins left="0.7" right="0.7" top="0.75" bottom="0.75" header="0.3" footer="0.3"/>
  <pageSetup paperSize="9" orientation="portrait" horizontalDpi="4294967292" verticalDpi="0" r:id="rId1"/>
  <customProperties>
    <customPr name="Author" r:id="rId2"/>
    <customPr name="Category" r:id="rId3"/>
    <customPr name="Company" r:id="rId4"/>
    <customPr name="Copyright" r:id="rId5"/>
    <customPr name="CourseFileLock" r:id="rId6"/>
    <customPr name="Materials Code" r:id="rId7"/>
    <customPr name="Released" r:id="rId8"/>
    <customPr name="Subject" r:id="rId9"/>
    <customPr name="Title" r:id="rId10"/>
    <customPr name="Version" r:id="rId11"/>
  </customProperties>
  <drawing r:id="rId1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746EBA-1DF0-4923-BE06-72FF5154C6DF}">
  <sheetPr codeName="Sheet11"/>
  <dimension ref="A1:F18"/>
  <sheetViews>
    <sheetView showGridLines="0" workbookViewId="0">
      <pane ySplit="5" topLeftCell="A6" activePane="bottomLeft" state="frozen"/>
      <selection pane="bottomLeft" activeCell="A6" sqref="A6"/>
    </sheetView>
  </sheetViews>
  <sheetFormatPr defaultColWidth="14.59765625" defaultRowHeight="14.25" x14ac:dyDescent="0.45"/>
  <cols>
    <col min="1" max="1" width="20.59765625" customWidth="1"/>
  </cols>
  <sheetData>
    <row r="1" spans="1:6" ht="27" customHeight="1" x14ac:dyDescent="0.45">
      <c r="A1" s="5" t="s">
        <v>44</v>
      </c>
      <c r="B1" s="5"/>
      <c r="C1" s="5"/>
      <c r="D1" s="5"/>
      <c r="E1" s="5"/>
      <c r="F1" s="9" t="s">
        <v>11</v>
      </c>
    </row>
    <row r="3" spans="1:6" ht="42.75" x14ac:dyDescent="0.45">
      <c r="A3" s="12" t="s">
        <v>60</v>
      </c>
      <c r="B3" s="12"/>
      <c r="C3" s="12"/>
      <c r="D3" s="12"/>
      <c r="E3" s="12"/>
      <c r="F3" s="12"/>
    </row>
    <row r="5" spans="1:6" x14ac:dyDescent="0.45">
      <c r="A5" s="6" t="s">
        <v>15</v>
      </c>
      <c r="B5" s="6"/>
      <c r="C5" s="6"/>
      <c r="D5" s="6"/>
      <c r="E5" s="6"/>
      <c r="F5" s="6"/>
    </row>
    <row r="6" spans="1:6" x14ac:dyDescent="0.45">
      <c r="A6" s="4" t="s">
        <v>5</v>
      </c>
      <c r="B6" t="str" cm="1">
        <f t="array" ref="B6">λFinancialHalf(B18,9)</f>
        <v>2026 1H</v>
      </c>
      <c r="C6" s="8" t="s">
        <v>55</v>
      </c>
    </row>
    <row r="7" spans="1:6" x14ac:dyDescent="0.45">
      <c r="A7" s="4" t="s">
        <v>6</v>
      </c>
      <c r="B7" t="str">
        <f ca="1">_xlfn.FORMULATEXT(B6)</f>
        <v>=λFinancialHalf(B18,9)</v>
      </c>
    </row>
    <row r="8" spans="1:6" x14ac:dyDescent="0.45">
      <c r="A8" s="4"/>
    </row>
    <row r="9" spans="1:6" x14ac:dyDescent="0.45">
      <c r="A9" s="4" t="s">
        <v>5</v>
      </c>
      <c r="B9" s="15" t="str" cm="1">
        <f t="array" ref="B9:E12">λFinancialHalf(B18:E18,B17,{1;2;3;4})</f>
        <v>2026 1H</v>
      </c>
      <c r="C9" s="15" t="str">
        <v>2026 1H</v>
      </c>
      <c r="D9" s="16" t="str">
        <v>2026 1H</v>
      </c>
      <c r="E9" s="15" t="str">
        <v>2026 2H</v>
      </c>
      <c r="F9" s="8" t="s">
        <v>51</v>
      </c>
    </row>
    <row r="10" spans="1:6" x14ac:dyDescent="0.45">
      <c r="A10" s="4"/>
      <c r="B10" s="15" t="str">
        <v>FY 2026 1H</v>
      </c>
      <c r="C10" s="15" t="str">
        <v>FY 2026 1H</v>
      </c>
      <c r="D10" s="16" t="str">
        <v>FY 2026 1H</v>
      </c>
      <c r="E10" s="15" t="str">
        <v>FY 2026 2H</v>
      </c>
      <c r="F10" s="8" t="s">
        <v>52</v>
      </c>
    </row>
    <row r="11" spans="1:6" x14ac:dyDescent="0.45">
      <c r="B11" s="15" t="str">
        <v>2025/26 1H</v>
      </c>
      <c r="C11" s="15" t="str">
        <v>2025/26 1H</v>
      </c>
      <c r="D11" s="15" t="str">
        <v>2025/26 1H</v>
      </c>
      <c r="E11" s="15" t="str">
        <v>2025/26 2H</v>
      </c>
      <c r="F11" s="8" t="s">
        <v>53</v>
      </c>
    </row>
    <row r="12" spans="1:6" x14ac:dyDescent="0.45">
      <c r="B12" s="15" t="str">
        <v>25/26 1H</v>
      </c>
      <c r="C12" s="15" t="str">
        <v>25/26 1H</v>
      </c>
      <c r="D12" s="15" t="str">
        <v>25/26 1H</v>
      </c>
      <c r="E12" s="15" t="str">
        <v>25/26 2H</v>
      </c>
      <c r="F12" s="8" t="s">
        <v>54</v>
      </c>
    </row>
    <row r="13" spans="1:6" x14ac:dyDescent="0.45">
      <c r="A13" s="4" t="s">
        <v>6</v>
      </c>
      <c r="B13" t="str">
        <f ca="1">_xlfn.FORMULATEXT(B9)</f>
        <v>=λFinancialHalf(B18:E18,B17,{1;2;3;4})</v>
      </c>
    </row>
    <row r="15" spans="1:6" x14ac:dyDescent="0.45">
      <c r="A15" s="6" t="s">
        <v>7</v>
      </c>
      <c r="B15" s="6"/>
      <c r="C15" s="6"/>
      <c r="D15" s="6"/>
      <c r="E15" s="6"/>
      <c r="F15" s="6"/>
    </row>
    <row r="17" spans="1:5" x14ac:dyDescent="0.45">
      <c r="A17" s="4" t="s">
        <v>47</v>
      </c>
      <c r="B17">
        <v>6</v>
      </c>
      <c r="C17" s="8" t="s">
        <v>48</v>
      </c>
    </row>
    <row r="18" spans="1:5" x14ac:dyDescent="0.45">
      <c r="A18" s="4" t="s">
        <v>46</v>
      </c>
      <c r="B18" s="14">
        <v>45949</v>
      </c>
      <c r="C18" s="14">
        <v>45855</v>
      </c>
      <c r="D18" s="14">
        <v>45919</v>
      </c>
      <c r="E18" s="14">
        <v>46028</v>
      </c>
    </row>
  </sheetData>
  <hyperlinks>
    <hyperlink ref="F1" r:id="rId1" tooltip="Link to function article in the Clarkson ITT λ Library 2.0" xr:uid="{6D36AB32-A373-4754-9C6D-7CAF96EDB866}"/>
  </hyperlinks>
  <pageMargins left="0.7" right="0.7" top="0.75" bottom="0.75" header="0.3" footer="0.3"/>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9B173B-C685-4E8E-B5D8-AFF4B2C4EF3F}">
  <sheetPr codeName="Sheet12"/>
  <dimension ref="A1:F12"/>
  <sheetViews>
    <sheetView showGridLines="0" workbookViewId="0">
      <pane ySplit="5" topLeftCell="A6" activePane="bottomLeft" state="frozen"/>
      <selection pane="bottomLeft" activeCell="A6" sqref="A6"/>
    </sheetView>
  </sheetViews>
  <sheetFormatPr defaultColWidth="14.59765625" defaultRowHeight="14.25" x14ac:dyDescent="0.45"/>
  <cols>
    <col min="1" max="1" width="20.59765625" customWidth="1"/>
  </cols>
  <sheetData>
    <row r="1" spans="1:6" ht="27" customHeight="1" x14ac:dyDescent="0.45">
      <c r="A1" s="5" t="s">
        <v>56</v>
      </c>
      <c r="B1" s="5"/>
      <c r="C1" s="5"/>
      <c r="D1" s="5"/>
      <c r="E1" s="5"/>
      <c r="F1" s="9" t="s">
        <v>11</v>
      </c>
    </row>
    <row r="3" spans="1:6" ht="28.5" x14ac:dyDescent="0.45">
      <c r="A3" s="12" t="s">
        <v>61</v>
      </c>
      <c r="B3" s="12"/>
      <c r="C3" s="12"/>
      <c r="D3" s="12"/>
      <c r="E3" s="12"/>
      <c r="F3" s="12"/>
    </row>
    <row r="5" spans="1:6" x14ac:dyDescent="0.45">
      <c r="A5" s="6" t="s">
        <v>15</v>
      </c>
      <c r="B5" s="6"/>
      <c r="C5" s="6"/>
      <c r="D5" s="6"/>
      <c r="E5" s="6"/>
      <c r="F5" s="6"/>
    </row>
    <row r="6" spans="1:6" x14ac:dyDescent="0.45">
      <c r="A6" s="4" t="s">
        <v>5</v>
      </c>
      <c r="B6" s="14" cm="1">
        <f t="array" ref="B6:F6">λFinancialHalfEnd(B12:F12,B11)</f>
        <v>45838</v>
      </c>
      <c r="C6" s="14">
        <v>46022</v>
      </c>
      <c r="D6" s="14">
        <v>46022</v>
      </c>
      <c r="E6" s="14">
        <v>46203</v>
      </c>
      <c r="F6" s="14">
        <v>46752</v>
      </c>
    </row>
    <row r="7" spans="1:6" x14ac:dyDescent="0.45">
      <c r="A7" s="4" t="s">
        <v>50</v>
      </c>
      <c r="B7" t="str">
        <f ca="1">_xlfn.FORMULATEXT(B6)</f>
        <v>=λFinancialHalfEnd(B12:F12,B11)</v>
      </c>
      <c r="D7" s="4"/>
    </row>
    <row r="9" spans="1:6" x14ac:dyDescent="0.45">
      <c r="A9" s="6" t="s">
        <v>7</v>
      </c>
      <c r="B9" s="6"/>
      <c r="C9" s="6"/>
      <c r="D9" s="6"/>
      <c r="E9" s="6"/>
      <c r="F9" s="6"/>
    </row>
    <row r="11" spans="1:6" x14ac:dyDescent="0.45">
      <c r="A11" s="4" t="s">
        <v>47</v>
      </c>
      <c r="B11">
        <v>6</v>
      </c>
      <c r="C11" s="8" t="s">
        <v>48</v>
      </c>
    </row>
    <row r="12" spans="1:6" x14ac:dyDescent="0.45">
      <c r="A12" s="4" t="s">
        <v>46</v>
      </c>
      <c r="B12" s="14">
        <v>45731</v>
      </c>
      <c r="C12" s="14">
        <v>45855</v>
      </c>
      <c r="D12" s="14">
        <v>45919</v>
      </c>
      <c r="E12" s="14">
        <v>46028</v>
      </c>
      <c r="F12" s="14">
        <v>46740</v>
      </c>
    </row>
  </sheetData>
  <hyperlinks>
    <hyperlink ref="F1" r:id="rId1" tooltip="Link to function article in the Clarkson ITT λ Library 2.0" xr:uid="{023FCF66-0C3B-476C-B1AC-7F93D1C3D3DC}"/>
  </hyperlinks>
  <pageMargins left="0.7" right="0.7" top="0.75" bottom="0.75" header="0.3" footer="0.3"/>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89324E-1018-4C6B-A76E-5495FF434A20}">
  <sheetPr codeName="Sheet13"/>
  <dimension ref="A1:F18"/>
  <sheetViews>
    <sheetView showGridLines="0" workbookViewId="0">
      <pane ySplit="5" topLeftCell="A6" activePane="bottomLeft" state="frozen"/>
      <selection pane="bottomLeft" activeCell="A6" sqref="A6"/>
    </sheetView>
  </sheetViews>
  <sheetFormatPr defaultColWidth="14.59765625" defaultRowHeight="14.25" x14ac:dyDescent="0.45"/>
  <cols>
    <col min="1" max="1" width="20.59765625" customWidth="1"/>
  </cols>
  <sheetData>
    <row r="1" spans="1:6" ht="27" customHeight="1" x14ac:dyDescent="0.45">
      <c r="A1" s="5" t="s">
        <v>64</v>
      </c>
      <c r="B1" s="5"/>
      <c r="C1" s="5"/>
      <c r="D1" s="5"/>
      <c r="E1" s="5"/>
      <c r="F1" s="9" t="s">
        <v>11</v>
      </c>
    </row>
    <row r="3" spans="1:6" ht="42.75" x14ac:dyDescent="0.45">
      <c r="A3" s="12" t="s">
        <v>65</v>
      </c>
      <c r="B3" s="12"/>
      <c r="C3" s="12"/>
      <c r="D3" s="12"/>
      <c r="E3" s="12"/>
      <c r="F3" s="12"/>
    </row>
    <row r="5" spans="1:6" x14ac:dyDescent="0.45">
      <c r="A5" s="6" t="s">
        <v>15</v>
      </c>
      <c r="B5" s="6"/>
      <c r="C5" s="6"/>
      <c r="D5" s="6"/>
      <c r="E5" s="6"/>
      <c r="F5" s="6"/>
    </row>
    <row r="6" spans="1:6" x14ac:dyDescent="0.45">
      <c r="A6" s="4" t="s">
        <v>5</v>
      </c>
      <c r="B6" t="str" cm="1">
        <f t="array" ref="B6">λFinancialQuarter(B18,9)</f>
        <v>2026 Q1</v>
      </c>
      <c r="C6" s="8" t="s">
        <v>55</v>
      </c>
    </row>
    <row r="7" spans="1:6" x14ac:dyDescent="0.45">
      <c r="A7" s="4" t="s">
        <v>6</v>
      </c>
      <c r="B7" t="str">
        <f ca="1">_xlfn.FORMULATEXT(B6)</f>
        <v>=λFinancialQuarter(B18,9)</v>
      </c>
    </row>
    <row r="8" spans="1:6" x14ac:dyDescent="0.45">
      <c r="A8" s="4"/>
    </row>
    <row r="9" spans="1:6" x14ac:dyDescent="0.45">
      <c r="A9" s="4" t="s">
        <v>5</v>
      </c>
      <c r="B9" s="15" t="str" cm="1">
        <f t="array" ref="B9:E12">λFinancialQuarter(B18:E18,B17,{1;2;3;4})</f>
        <v>2026 Q2</v>
      </c>
      <c r="C9" s="15" t="str">
        <v>2026 Q1</v>
      </c>
      <c r="D9" s="16" t="str">
        <v>2026 Q1</v>
      </c>
      <c r="E9" s="15" t="str">
        <v>2026 Q3</v>
      </c>
      <c r="F9" s="8" t="s">
        <v>51</v>
      </c>
    </row>
    <row r="10" spans="1:6" x14ac:dyDescent="0.45">
      <c r="A10" s="4"/>
      <c r="B10" s="15" t="str">
        <v>FY 2026 Q2</v>
      </c>
      <c r="C10" s="15" t="str">
        <v>FY 2026 Q1</v>
      </c>
      <c r="D10" s="16" t="str">
        <v>FY 2026 Q1</v>
      </c>
      <c r="E10" s="15" t="str">
        <v>FY 2026 Q3</v>
      </c>
      <c r="F10" s="8" t="s">
        <v>52</v>
      </c>
    </row>
    <row r="11" spans="1:6" x14ac:dyDescent="0.45">
      <c r="B11" s="15" t="str">
        <v>2025/26 Q2</v>
      </c>
      <c r="C11" s="15" t="str">
        <v>2025/26 Q1</v>
      </c>
      <c r="D11" s="15" t="str">
        <v>2025/26 Q1</v>
      </c>
      <c r="E11" s="15" t="str">
        <v>2025/26 Q3</v>
      </c>
      <c r="F11" s="8" t="s">
        <v>53</v>
      </c>
    </row>
    <row r="12" spans="1:6" x14ac:dyDescent="0.45">
      <c r="B12" s="15" t="str">
        <v>25/26 Q2</v>
      </c>
      <c r="C12" s="15" t="str">
        <v>25/26 Q1</v>
      </c>
      <c r="D12" s="15" t="str">
        <v>25/26 Q1</v>
      </c>
      <c r="E12" s="15" t="str">
        <v>25/26 Q3</v>
      </c>
      <c r="F12" s="8" t="s">
        <v>54</v>
      </c>
    </row>
    <row r="13" spans="1:6" x14ac:dyDescent="0.45">
      <c r="A13" s="4" t="s">
        <v>6</v>
      </c>
      <c r="B13" t="str">
        <f ca="1">_xlfn.FORMULATEXT(B9)</f>
        <v>=λFinancialQuarter(B18:E18,B17,{1;2;3;4})</v>
      </c>
    </row>
    <row r="15" spans="1:6" x14ac:dyDescent="0.45">
      <c r="A15" s="6" t="s">
        <v>7</v>
      </c>
      <c r="B15" s="6"/>
      <c r="C15" s="6"/>
      <c r="D15" s="6"/>
      <c r="E15" s="6"/>
      <c r="F15" s="6"/>
    </row>
    <row r="17" spans="1:5" x14ac:dyDescent="0.45">
      <c r="A17" s="4" t="s">
        <v>47</v>
      </c>
      <c r="B17">
        <v>6</v>
      </c>
      <c r="C17" s="8" t="s">
        <v>48</v>
      </c>
    </row>
    <row r="18" spans="1:5" x14ac:dyDescent="0.45">
      <c r="A18" s="4" t="s">
        <v>46</v>
      </c>
      <c r="B18" s="14">
        <v>45949</v>
      </c>
      <c r="C18" s="14">
        <v>45855</v>
      </c>
      <c r="D18" s="14">
        <v>45919</v>
      </c>
      <c r="E18" s="14">
        <v>46028</v>
      </c>
    </row>
  </sheetData>
  <hyperlinks>
    <hyperlink ref="F1" r:id="rId1" tooltip="Link to function article in the Clarkson ITT λ Library 2.0" xr:uid="{CA47DF5B-C3D5-484A-BDCF-3E04A891AC6D}"/>
  </hyperlinks>
  <pageMargins left="0.7" right="0.7" top="0.75" bottom="0.75" header="0.3" footer="0.3"/>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32C823-5DC3-4941-AB01-C882076290F9}">
  <sheetPr codeName="Sheet14"/>
  <dimension ref="A1:F12"/>
  <sheetViews>
    <sheetView showGridLines="0" workbookViewId="0">
      <pane ySplit="5" topLeftCell="A6" activePane="bottomLeft" state="frozen"/>
      <selection pane="bottomLeft" activeCell="A6" sqref="A6"/>
    </sheetView>
  </sheetViews>
  <sheetFormatPr defaultColWidth="14.59765625" defaultRowHeight="14.25" x14ac:dyDescent="0.45"/>
  <cols>
    <col min="1" max="1" width="20.59765625" customWidth="1"/>
  </cols>
  <sheetData>
    <row r="1" spans="1:6" ht="27" customHeight="1" x14ac:dyDescent="0.45">
      <c r="A1" s="5" t="s">
        <v>62</v>
      </c>
      <c r="B1" s="5"/>
      <c r="C1" s="5"/>
      <c r="D1" s="5"/>
      <c r="E1" s="5"/>
      <c r="F1" s="9" t="s">
        <v>11</v>
      </c>
    </row>
    <row r="3" spans="1:6" ht="28.5" x14ac:dyDescent="0.45">
      <c r="A3" s="12" t="s">
        <v>63</v>
      </c>
      <c r="B3" s="12"/>
      <c r="C3" s="12"/>
      <c r="D3" s="12"/>
      <c r="E3" s="12"/>
      <c r="F3" s="12"/>
    </row>
    <row r="5" spans="1:6" x14ac:dyDescent="0.45">
      <c r="A5" s="6" t="s">
        <v>15</v>
      </c>
      <c r="B5" s="6"/>
      <c r="C5" s="6"/>
      <c r="D5" s="6"/>
      <c r="E5" s="6"/>
      <c r="F5" s="6"/>
    </row>
    <row r="6" spans="1:6" x14ac:dyDescent="0.45">
      <c r="A6" s="4" t="s">
        <v>5</v>
      </c>
      <c r="B6" s="14" cm="1">
        <f t="array" ref="B6:F6">λFinancialQuarterEnd(B12:F12,B11)</f>
        <v>45747</v>
      </c>
      <c r="C6" s="14">
        <v>45930</v>
      </c>
      <c r="D6" s="14">
        <v>45930</v>
      </c>
      <c r="E6" s="14">
        <v>46112</v>
      </c>
      <c r="F6" s="14">
        <v>46752</v>
      </c>
    </row>
    <row r="7" spans="1:6" x14ac:dyDescent="0.45">
      <c r="A7" s="4" t="s">
        <v>50</v>
      </c>
      <c r="B7" t="str">
        <f ca="1">_xlfn.FORMULATEXT(B6)</f>
        <v>=λFinancialQuarterEnd(B12:F12,B11)</v>
      </c>
      <c r="D7" s="4"/>
    </row>
    <row r="9" spans="1:6" x14ac:dyDescent="0.45">
      <c r="A9" s="6" t="s">
        <v>7</v>
      </c>
      <c r="B9" s="6"/>
      <c r="C9" s="6"/>
      <c r="D9" s="6"/>
      <c r="E9" s="6"/>
      <c r="F9" s="6"/>
    </row>
    <row r="11" spans="1:6" x14ac:dyDescent="0.45">
      <c r="A11" s="4" t="s">
        <v>47</v>
      </c>
      <c r="B11">
        <v>6</v>
      </c>
      <c r="C11" s="8" t="s">
        <v>48</v>
      </c>
    </row>
    <row r="12" spans="1:6" x14ac:dyDescent="0.45">
      <c r="A12" s="4" t="s">
        <v>46</v>
      </c>
      <c r="B12" s="14">
        <v>45731</v>
      </c>
      <c r="C12" s="14">
        <v>45855</v>
      </c>
      <c r="D12" s="14">
        <v>45919</v>
      </c>
      <c r="E12" s="14">
        <v>46028</v>
      </c>
      <c r="F12" s="14">
        <v>46740</v>
      </c>
    </row>
  </sheetData>
  <hyperlinks>
    <hyperlink ref="F1" r:id="rId1" tooltip="Link to function article in the Clarkson ITT λ Library 2.0" xr:uid="{DDA355C4-0777-47BC-A357-04F5876AA18C}"/>
  </hyperlinks>
  <pageMargins left="0.7" right="0.7" top="0.75" bottom="0.75" header="0.3" footer="0.3"/>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D37CA9-D980-4A2A-B635-5AFAA5C81F99}">
  <sheetPr codeName="Sheet9"/>
  <dimension ref="A1:F18"/>
  <sheetViews>
    <sheetView showGridLines="0" workbookViewId="0">
      <pane ySplit="5" topLeftCell="A6" activePane="bottomLeft" state="frozen"/>
      <selection pane="bottomLeft" activeCell="A6" sqref="A6"/>
    </sheetView>
  </sheetViews>
  <sheetFormatPr defaultColWidth="14.59765625" defaultRowHeight="14.25" x14ac:dyDescent="0.45"/>
  <cols>
    <col min="1" max="1" width="20.59765625" customWidth="1"/>
  </cols>
  <sheetData>
    <row r="1" spans="1:6" ht="27" customHeight="1" x14ac:dyDescent="0.45">
      <c r="A1" s="5" t="s">
        <v>45</v>
      </c>
      <c r="B1" s="5"/>
      <c r="C1" s="5"/>
      <c r="D1" s="5"/>
      <c r="E1" s="5"/>
      <c r="F1" s="9" t="s">
        <v>11</v>
      </c>
    </row>
    <row r="3" spans="1:6" ht="42.75" x14ac:dyDescent="0.45">
      <c r="A3" s="12" t="s">
        <v>58</v>
      </c>
      <c r="B3" s="12"/>
      <c r="C3" s="12"/>
      <c r="D3" s="12"/>
      <c r="E3" s="12"/>
      <c r="F3" s="12"/>
    </row>
    <row r="5" spans="1:6" x14ac:dyDescent="0.45">
      <c r="A5" s="6" t="s">
        <v>15</v>
      </c>
      <c r="B5" s="6"/>
      <c r="C5" s="6"/>
      <c r="D5" s="6"/>
      <c r="E5" s="6"/>
      <c r="F5" s="6"/>
    </row>
    <row r="6" spans="1:6" x14ac:dyDescent="0.45">
      <c r="A6" s="4" t="s">
        <v>5</v>
      </c>
      <c r="B6" cm="1">
        <f t="array" ref="B6">λFinancialYear(B18,9)</f>
        <v>2026</v>
      </c>
      <c r="C6" s="8" t="s">
        <v>55</v>
      </c>
    </row>
    <row r="7" spans="1:6" x14ac:dyDescent="0.45">
      <c r="A7" s="4" t="s">
        <v>6</v>
      </c>
      <c r="B7" t="str">
        <f ca="1">_xlfn.FORMULATEXT(B6)</f>
        <v>=λFinancialYear(B18,9)</v>
      </c>
    </row>
    <row r="8" spans="1:6" x14ac:dyDescent="0.45">
      <c r="A8" s="4"/>
    </row>
    <row r="9" spans="1:6" x14ac:dyDescent="0.45">
      <c r="A9" s="4" t="s">
        <v>5</v>
      </c>
      <c r="B9" s="15" cm="1">
        <f t="array" ref="B9:E12">λFinancialYear(B18:E18,B17,{1;2;3;4})</f>
        <v>2026</v>
      </c>
      <c r="C9" s="15">
        <v>2026</v>
      </c>
      <c r="D9" s="16">
        <v>2026</v>
      </c>
      <c r="E9" s="15">
        <v>2026</v>
      </c>
      <c r="F9" s="8" t="s">
        <v>51</v>
      </c>
    </row>
    <row r="10" spans="1:6" x14ac:dyDescent="0.45">
      <c r="A10" s="4"/>
      <c r="B10" s="15" t="str">
        <v>FY 2026</v>
      </c>
      <c r="C10" s="15" t="str">
        <v>FY 2026</v>
      </c>
      <c r="D10" s="16" t="str">
        <v>FY 2026</v>
      </c>
      <c r="E10" s="15" t="str">
        <v>FY 2026</v>
      </c>
      <c r="F10" s="8" t="s">
        <v>52</v>
      </c>
    </row>
    <row r="11" spans="1:6" x14ac:dyDescent="0.45">
      <c r="B11" s="15" t="str">
        <v>2025/26</v>
      </c>
      <c r="C11" s="15" t="str">
        <v>2025/26</v>
      </c>
      <c r="D11" s="15" t="str">
        <v>2025/26</v>
      </c>
      <c r="E11" s="15" t="str">
        <v>2025/26</v>
      </c>
      <c r="F11" s="8" t="s">
        <v>53</v>
      </c>
    </row>
    <row r="12" spans="1:6" x14ac:dyDescent="0.45">
      <c r="B12" s="15" t="str">
        <v>25/26</v>
      </c>
      <c r="C12" s="15" t="str">
        <v>25/26</v>
      </c>
      <c r="D12" s="15" t="str">
        <v>25/26</v>
      </c>
      <c r="E12" s="15" t="str">
        <v>25/26</v>
      </c>
      <c r="F12" s="8" t="s">
        <v>54</v>
      </c>
    </row>
    <row r="13" spans="1:6" x14ac:dyDescent="0.45">
      <c r="A13" s="4" t="s">
        <v>6</v>
      </c>
      <c r="B13" t="str">
        <f ca="1">_xlfn.FORMULATEXT(B9)</f>
        <v>=λFinancialYear(B18:E18,B17,{1;2;3;4})</v>
      </c>
    </row>
    <row r="15" spans="1:6" x14ac:dyDescent="0.45">
      <c r="A15" s="6" t="s">
        <v>7</v>
      </c>
      <c r="B15" s="6"/>
      <c r="C15" s="6"/>
      <c r="D15" s="6"/>
      <c r="E15" s="6"/>
      <c r="F15" s="6"/>
    </row>
    <row r="17" spans="1:5" x14ac:dyDescent="0.45">
      <c r="A17" s="4" t="s">
        <v>47</v>
      </c>
      <c r="B17">
        <v>6</v>
      </c>
      <c r="C17" s="8" t="s">
        <v>48</v>
      </c>
    </row>
    <row r="18" spans="1:5" x14ac:dyDescent="0.45">
      <c r="A18" s="4" t="s">
        <v>46</v>
      </c>
      <c r="B18" s="14">
        <v>45949</v>
      </c>
      <c r="C18" s="14">
        <v>45855</v>
      </c>
      <c r="D18" s="14">
        <v>45919</v>
      </c>
      <c r="E18" s="14">
        <v>46028</v>
      </c>
    </row>
  </sheetData>
  <phoneticPr fontId="29" type="noConversion"/>
  <hyperlinks>
    <hyperlink ref="F1" r:id="rId1" tooltip="Link to function article in the Clarkson ITT λ Library 2.0" xr:uid="{E1D3F72B-946B-4EED-B67E-F1CB6D0DEB4E}"/>
  </hyperlinks>
  <pageMargins left="0.7" right="0.7" top="0.75" bottom="0.75" header="0.3" footer="0.3"/>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E591DC-9354-4410-80E6-93165C42B975}">
  <sheetPr codeName="Sheet15"/>
  <dimension ref="A1:F16"/>
  <sheetViews>
    <sheetView showGridLines="0" workbookViewId="0">
      <pane ySplit="5" topLeftCell="A6" activePane="bottomLeft" state="frozen"/>
      <selection pane="bottomLeft"/>
    </sheetView>
  </sheetViews>
  <sheetFormatPr defaultColWidth="14.59765625" defaultRowHeight="14.25" x14ac:dyDescent="0.45"/>
  <cols>
    <col min="1" max="1" width="20.59765625" customWidth="1"/>
  </cols>
  <sheetData>
    <row r="1" spans="1:6" ht="27" customHeight="1" x14ac:dyDescent="0.45">
      <c r="A1" s="5" t="s">
        <v>49</v>
      </c>
      <c r="B1" s="5"/>
      <c r="C1" s="5"/>
      <c r="D1" s="5"/>
      <c r="E1" s="5"/>
      <c r="F1" s="9" t="s">
        <v>11</v>
      </c>
    </row>
    <row r="3" spans="1:6" x14ac:dyDescent="0.45">
      <c r="A3" s="12" t="s">
        <v>57</v>
      </c>
      <c r="B3" s="12"/>
      <c r="C3" s="12"/>
      <c r="D3" s="12"/>
      <c r="E3" s="12"/>
      <c r="F3" s="12"/>
    </row>
    <row r="5" spans="1:6" x14ac:dyDescent="0.45">
      <c r="A5" s="6" t="s">
        <v>15</v>
      </c>
      <c r="B5" s="6"/>
      <c r="C5" s="6"/>
      <c r="D5" s="6"/>
      <c r="E5" s="6"/>
      <c r="F5" s="6"/>
    </row>
    <row r="6" spans="1:6" x14ac:dyDescent="0.45">
      <c r="A6" s="4" t="s">
        <v>5</v>
      </c>
      <c r="B6" s="14" cm="1">
        <f t="array" ref="B6:F6">λFinancialYearEnd(B16:F16,B15)</f>
        <v>45838</v>
      </c>
      <c r="C6" s="14">
        <v>46203</v>
      </c>
      <c r="D6" s="14">
        <v>46203</v>
      </c>
      <c r="E6" s="14">
        <v>46203</v>
      </c>
      <c r="F6" s="14">
        <v>46934</v>
      </c>
    </row>
    <row r="7" spans="1:6" x14ac:dyDescent="0.45">
      <c r="A7" s="4" t="s">
        <v>50</v>
      </c>
      <c r="B7" t="str">
        <f ca="1">_xlfn.FORMULATEXT(B6)</f>
        <v>=λFinancialYearEnd(B16:F16,B15)</v>
      </c>
      <c r="D7" s="4"/>
    </row>
    <row r="10" spans="1:6" x14ac:dyDescent="0.45">
      <c r="A10" s="4" t="s">
        <v>5</v>
      </c>
      <c r="B10" s="14" t="e" cm="1">
        <f t="array" ref="B10">λEasterWestern(_xlfn.ANCHORARRAY(B16))</f>
        <v>#VALUE!</v>
      </c>
      <c r="C10" s="14"/>
      <c r="D10" s="14"/>
      <c r="E10" s="14"/>
      <c r="F10" s="14"/>
    </row>
    <row r="11" spans="1:6" x14ac:dyDescent="0.45">
      <c r="A11" s="4" t="s">
        <v>6</v>
      </c>
      <c r="B11" t="str">
        <f ca="1">_xlfn.FORMULATEXT(B10)</f>
        <v>=λEasterWestern(B16#)</v>
      </c>
    </row>
    <row r="13" spans="1:6" x14ac:dyDescent="0.45">
      <c r="A13" s="6" t="s">
        <v>7</v>
      </c>
      <c r="B13" s="6"/>
      <c r="C13" s="6"/>
      <c r="D13" s="6"/>
      <c r="E13" s="6"/>
      <c r="F13" s="6"/>
    </row>
    <row r="15" spans="1:6" x14ac:dyDescent="0.45">
      <c r="A15" s="4" t="s">
        <v>47</v>
      </c>
      <c r="B15">
        <v>6</v>
      </c>
      <c r="C15" s="8" t="s">
        <v>48</v>
      </c>
    </row>
    <row r="16" spans="1:6" x14ac:dyDescent="0.45">
      <c r="A16" s="4" t="s">
        <v>46</v>
      </c>
      <c r="B16" s="14">
        <v>45731</v>
      </c>
      <c r="C16" s="14">
        <v>45855</v>
      </c>
      <c r="D16" s="14">
        <v>45919</v>
      </c>
      <c r="E16" s="14">
        <v>46028</v>
      </c>
      <c r="F16" s="14">
        <v>46740</v>
      </c>
    </row>
  </sheetData>
  <hyperlinks>
    <hyperlink ref="F1" r:id="rId1" tooltip="Link to function article in the Clarkson ITT λ Library 2.0" xr:uid="{95C74284-696C-4E16-B2ED-19D956A1EB77}"/>
  </hyperlinks>
  <pageMargins left="0.7" right="0.7" top="0.75" bottom="0.75" header="0.3" footer="0.3"/>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433F3-4AE5-4D7F-9B3C-C5DB2B9391AA}">
  <sheetPr codeName="Sheet4"/>
  <dimension ref="A1:F16"/>
  <sheetViews>
    <sheetView showGridLines="0" workbookViewId="0">
      <pane ySplit="5" topLeftCell="A6" activePane="bottomLeft" state="frozen"/>
      <selection pane="bottomLeft"/>
    </sheetView>
  </sheetViews>
  <sheetFormatPr defaultColWidth="14.59765625" defaultRowHeight="14.25" x14ac:dyDescent="0.45"/>
  <cols>
    <col min="1" max="1" width="20.59765625" customWidth="1"/>
  </cols>
  <sheetData>
    <row r="1" spans="1:6" ht="27" customHeight="1" x14ac:dyDescent="0.45">
      <c r="A1" s="5" t="s">
        <v>21</v>
      </c>
      <c r="B1" s="5"/>
      <c r="C1" s="5"/>
      <c r="D1" s="5"/>
      <c r="E1" s="5"/>
      <c r="F1" s="9" t="s">
        <v>11</v>
      </c>
    </row>
    <row r="3" spans="1:6" ht="42.75" x14ac:dyDescent="0.45">
      <c r="A3" s="12" t="s">
        <v>24</v>
      </c>
      <c r="B3" s="12"/>
      <c r="C3" s="12"/>
      <c r="D3" s="12"/>
      <c r="E3" s="12"/>
      <c r="F3" s="12"/>
    </row>
    <row r="5" spans="1:6" x14ac:dyDescent="0.45">
      <c r="A5" s="6" t="s">
        <v>15</v>
      </c>
      <c r="B5" s="6"/>
      <c r="C5" s="6"/>
      <c r="D5" s="6"/>
      <c r="E5" s="6"/>
      <c r="F5" s="6"/>
    </row>
    <row r="6" spans="1:6" x14ac:dyDescent="0.45">
      <c r="A6" s="4" t="s">
        <v>5</v>
      </c>
      <c r="B6" cm="1">
        <f t="array" ref="B6">λIsBetween(B16,B14,B15)</f>
        <v>0</v>
      </c>
      <c r="D6" s="4"/>
    </row>
    <row r="7" spans="1:6" x14ac:dyDescent="0.45">
      <c r="A7" s="4" t="s">
        <v>6</v>
      </c>
      <c r="B7" t="str">
        <f ca="1">_xlfn.FORMULATEXT(B6)</f>
        <v>=λIsBetween(B16,B14,B15)</v>
      </c>
      <c r="D7" s="4"/>
    </row>
    <row r="9" spans="1:6" x14ac:dyDescent="0.45">
      <c r="A9" s="4" t="s">
        <v>5</v>
      </c>
      <c r="B9" cm="1">
        <f t="array" ref="B9:F9">λIsBetween(B16:F16,B14,B15)</f>
        <v>0</v>
      </c>
      <c r="C9">
        <v>0</v>
      </c>
      <c r="D9">
        <v>-1</v>
      </c>
      <c r="E9">
        <v>-1</v>
      </c>
      <c r="F9">
        <v>1</v>
      </c>
    </row>
    <row r="10" spans="1:6" x14ac:dyDescent="0.45">
      <c r="A10" s="4" t="s">
        <v>6</v>
      </c>
      <c r="B10" t="str">
        <f ca="1">_xlfn.FORMULATEXT(B9)</f>
        <v>=λIsBetween(B16:F16,B14,B15)</v>
      </c>
    </row>
    <row r="12" spans="1:6" x14ac:dyDescent="0.45">
      <c r="A12" s="6" t="s">
        <v>7</v>
      </c>
      <c r="B12" s="6"/>
      <c r="C12" s="6"/>
      <c r="D12" s="6"/>
      <c r="E12" s="6"/>
      <c r="F12" s="6"/>
    </row>
    <row r="14" spans="1:6" x14ac:dyDescent="0.45">
      <c r="A14" s="4" t="s">
        <v>25</v>
      </c>
      <c r="B14">
        <v>20</v>
      </c>
    </row>
    <row r="15" spans="1:6" x14ac:dyDescent="0.45">
      <c r="A15" s="4" t="s">
        <v>26</v>
      </c>
      <c r="B15">
        <v>60</v>
      </c>
    </row>
    <row r="16" spans="1:6" x14ac:dyDescent="0.45">
      <c r="A16" s="4" t="s">
        <v>27</v>
      </c>
      <c r="B16">
        <v>35</v>
      </c>
      <c r="C16">
        <v>57</v>
      </c>
      <c r="D16">
        <v>18</v>
      </c>
      <c r="E16">
        <v>5</v>
      </c>
      <c r="F16">
        <v>85</v>
      </c>
    </row>
  </sheetData>
  <hyperlinks>
    <hyperlink ref="F1" r:id="rId1" tooltip="Link to function article in the Clarkson ITT λ Library 2.0" xr:uid="{615DA756-08AF-44F0-B2F2-2A72FE1227AB}"/>
  </hyperlinks>
  <pageMargins left="0.7" right="0.7" top="0.75" bottom="0.75" header="0.3" footer="0.3"/>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8D3C02-55B0-450F-BBBE-3F4512C5C796}">
  <sheetPr codeName="Sheet16"/>
  <dimension ref="A1:F26"/>
  <sheetViews>
    <sheetView showGridLines="0" workbookViewId="0">
      <pane ySplit="5" topLeftCell="A6" activePane="bottomLeft" state="frozen"/>
      <selection pane="bottomLeft"/>
    </sheetView>
  </sheetViews>
  <sheetFormatPr defaultColWidth="14.59765625" defaultRowHeight="14.25" x14ac:dyDescent="0.45"/>
  <cols>
    <col min="1" max="1" width="20.59765625" customWidth="1"/>
    <col min="6" max="6" width="16.59765625" customWidth="1"/>
  </cols>
  <sheetData>
    <row r="1" spans="1:6" ht="27" customHeight="1" x14ac:dyDescent="0.45">
      <c r="A1" s="5" t="s">
        <v>66</v>
      </c>
      <c r="B1" s="5"/>
      <c r="C1" s="5"/>
      <c r="D1" s="5"/>
      <c r="E1" s="5"/>
      <c r="F1" s="9" t="s">
        <v>11</v>
      </c>
    </row>
    <row r="3" spans="1:6" ht="57" x14ac:dyDescent="0.45">
      <c r="A3" s="12" t="s">
        <v>67</v>
      </c>
      <c r="B3" s="12"/>
      <c r="C3" s="12"/>
      <c r="D3" s="12"/>
      <c r="E3" s="12"/>
      <c r="F3" s="12"/>
    </row>
    <row r="5" spans="1:6" x14ac:dyDescent="0.45">
      <c r="A5" s="6" t="s">
        <v>15</v>
      </c>
      <c r="B5" s="6"/>
      <c r="C5" s="6"/>
      <c r="D5" s="6"/>
      <c r="E5" s="6"/>
      <c r="F5" s="6"/>
    </row>
    <row r="6" spans="1:6" x14ac:dyDescent="0.45">
      <c r="A6" s="4" t="s">
        <v>5</v>
      </c>
      <c r="B6" t="b" cm="1">
        <f t="array" ref="B6:F6">λIsDuplicate(B20:F20)</f>
        <v>0</v>
      </c>
      <c r="C6" t="b">
        <v>1</v>
      </c>
      <c r="D6" t="b">
        <v>0</v>
      </c>
      <c r="E6" t="b">
        <v>1</v>
      </c>
      <c r="F6" t="b">
        <v>1</v>
      </c>
    </row>
    <row r="7" spans="1:6" x14ac:dyDescent="0.45">
      <c r="A7" s="4" t="s">
        <v>6</v>
      </c>
      <c r="B7" t="str">
        <f ca="1">_xlfn.FORMULATEXT(B6)</f>
        <v>=λIsDuplicate(B20:F20)</v>
      </c>
      <c r="D7" s="4"/>
    </row>
    <row r="9" spans="1:6" x14ac:dyDescent="0.45">
      <c r="A9" s="4" t="s">
        <v>5</v>
      </c>
      <c r="B9" t="b" cm="1">
        <f t="array" ref="B9:B15">λIsDuplicate(B20:B26)</f>
        <v>0</v>
      </c>
      <c r="D9" s="4" t="s">
        <v>5</v>
      </c>
      <c r="E9" s="17" cm="1">
        <f t="array" ref="E9:E15">1-λIsDuplicate(B20:B26)</f>
        <v>1</v>
      </c>
      <c r="F9" s="25" t="s">
        <v>68</v>
      </c>
    </row>
    <row r="10" spans="1:6" x14ac:dyDescent="0.45">
      <c r="B10" t="b">
        <v>0</v>
      </c>
      <c r="E10" s="17">
        <v>1</v>
      </c>
      <c r="F10" s="25"/>
    </row>
    <row r="11" spans="1:6" x14ac:dyDescent="0.45">
      <c r="B11" t="b">
        <v>0</v>
      </c>
      <c r="E11" s="17">
        <v>1</v>
      </c>
      <c r="F11" s="25"/>
    </row>
    <row r="12" spans="1:6" x14ac:dyDescent="0.45">
      <c r="B12" t="b">
        <v>0</v>
      </c>
      <c r="E12" s="17">
        <v>1</v>
      </c>
      <c r="F12" s="25"/>
    </row>
    <row r="13" spans="1:6" x14ac:dyDescent="0.45">
      <c r="B13" t="b">
        <v>1</v>
      </c>
      <c r="E13" s="17">
        <v>0</v>
      </c>
      <c r="F13" s="25"/>
    </row>
    <row r="14" spans="1:6" x14ac:dyDescent="0.45">
      <c r="B14" t="b">
        <v>1</v>
      </c>
      <c r="E14" s="17">
        <v>0</v>
      </c>
      <c r="F14" s="25"/>
    </row>
    <row r="15" spans="1:6" x14ac:dyDescent="0.45">
      <c r="B15" t="b">
        <v>1</v>
      </c>
      <c r="E15" s="17">
        <v>0</v>
      </c>
      <c r="F15" s="25"/>
    </row>
    <row r="16" spans="1:6" x14ac:dyDescent="0.45">
      <c r="A16" s="4" t="s">
        <v>6</v>
      </c>
      <c r="B16" t="str">
        <f ca="1">_xlfn.FORMULATEXT(B9)</f>
        <v>=λIsDuplicate(B20:B26)</v>
      </c>
      <c r="D16" s="4" t="s">
        <v>6</v>
      </c>
      <c r="E16" t="str">
        <f ca="1">_xlfn.FORMULATEXT(E9)</f>
        <v>=1-λIsDuplicate(B20:B26)</v>
      </c>
    </row>
    <row r="18" spans="1:6" x14ac:dyDescent="0.45">
      <c r="A18" s="6" t="s">
        <v>7</v>
      </c>
      <c r="B18" s="6"/>
      <c r="C18" s="6"/>
      <c r="D18" s="6"/>
      <c r="E18" s="6"/>
      <c r="F18" s="6"/>
    </row>
    <row r="20" spans="1:6" x14ac:dyDescent="0.45">
      <c r="A20" s="4" t="s">
        <v>27</v>
      </c>
      <c r="B20">
        <v>35</v>
      </c>
      <c r="C20">
        <v>35</v>
      </c>
      <c r="D20">
        <v>20</v>
      </c>
      <c r="E20">
        <v>35</v>
      </c>
      <c r="F20">
        <v>20</v>
      </c>
    </row>
    <row r="21" spans="1:6" x14ac:dyDescent="0.45">
      <c r="B21">
        <v>1</v>
      </c>
    </row>
    <row r="22" spans="1:6" x14ac:dyDescent="0.45">
      <c r="B22">
        <v>2</v>
      </c>
    </row>
    <row r="23" spans="1:6" x14ac:dyDescent="0.45">
      <c r="B23">
        <v>3</v>
      </c>
    </row>
    <row r="24" spans="1:6" x14ac:dyDescent="0.45">
      <c r="B24">
        <v>2</v>
      </c>
    </row>
    <row r="25" spans="1:6" x14ac:dyDescent="0.45">
      <c r="B25">
        <v>35</v>
      </c>
    </row>
    <row r="26" spans="1:6" x14ac:dyDescent="0.45">
      <c r="B26">
        <v>1</v>
      </c>
    </row>
  </sheetData>
  <mergeCells count="1">
    <mergeCell ref="F9:F15"/>
  </mergeCells>
  <hyperlinks>
    <hyperlink ref="F1" r:id="rId1" tooltip="Link to function article in the Clarkson ITT λ Library 2.0" xr:uid="{DAFAAD6F-07AB-4282-9D16-439C9F963297}"/>
  </hyperlinks>
  <pageMargins left="0.7" right="0.7" top="0.75" bottom="0.75" header="0.3" footer="0.3"/>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17D00F-7955-4CD3-80D0-2A053C31963A}">
  <sheetPr codeName="Sheet17"/>
  <dimension ref="A1:F28"/>
  <sheetViews>
    <sheetView showGridLines="0" workbookViewId="0">
      <pane ySplit="5" topLeftCell="A6" activePane="bottomLeft" state="frozen"/>
      <selection pane="bottomLeft"/>
    </sheetView>
  </sheetViews>
  <sheetFormatPr defaultColWidth="14.59765625" defaultRowHeight="14.25" x14ac:dyDescent="0.45"/>
  <cols>
    <col min="1" max="1" width="20.59765625" customWidth="1"/>
    <col min="6" max="6" width="16.59765625" customWidth="1"/>
  </cols>
  <sheetData>
    <row r="1" spans="1:6" ht="27" customHeight="1" x14ac:dyDescent="0.45">
      <c r="A1" s="5" t="s">
        <v>69</v>
      </c>
      <c r="B1" s="5"/>
      <c r="C1" s="5"/>
      <c r="D1" s="5"/>
      <c r="E1" s="5"/>
      <c r="F1" s="9" t="s">
        <v>11</v>
      </c>
    </row>
    <row r="3" spans="1:6" ht="42.75" x14ac:dyDescent="0.45">
      <c r="A3" s="12" t="s">
        <v>70</v>
      </c>
      <c r="B3" s="12"/>
      <c r="C3" s="12"/>
      <c r="D3" s="12"/>
      <c r="E3" s="12"/>
      <c r="F3" s="12"/>
    </row>
    <row r="5" spans="1:6" x14ac:dyDescent="0.45">
      <c r="A5" s="6" t="s">
        <v>15</v>
      </c>
      <c r="B5" s="6"/>
      <c r="C5" s="6"/>
      <c r="D5" s="6"/>
      <c r="E5" s="6"/>
      <c r="F5" s="6"/>
    </row>
    <row r="6" spans="1:6" x14ac:dyDescent="0.45">
      <c r="A6" s="4" t="s">
        <v>5</v>
      </c>
      <c r="B6" t="b" cm="1">
        <f t="array" ref="B6">λIsSorted(B17:F17)</f>
        <v>1</v>
      </c>
      <c r="D6" s="4" t="s">
        <v>5</v>
      </c>
      <c r="E6" t="e" cm="1">
        <f t="array" ref="E6">λIsSorted(B17:F23)</f>
        <v>#REF!</v>
      </c>
    </row>
    <row r="7" spans="1:6" x14ac:dyDescent="0.45">
      <c r="A7" s="4" t="s">
        <v>6</v>
      </c>
      <c r="B7" t="str">
        <f ca="1">_xlfn.FORMULATEXT(B6)</f>
        <v>=λIsSorted(B17:F17)</v>
      </c>
      <c r="D7" s="4" t="s">
        <v>6</v>
      </c>
      <c r="E7" t="str">
        <f ca="1">_xlfn.FORMULATEXT(E6)</f>
        <v>=λIsSorted(B17:F23)</v>
      </c>
    </row>
    <row r="8" spans="1:6" x14ac:dyDescent="0.45">
      <c r="D8" s="8" t="s">
        <v>71</v>
      </c>
    </row>
    <row r="9" spans="1:6" x14ac:dyDescent="0.45">
      <c r="A9" s="4" t="s">
        <v>5</v>
      </c>
      <c r="B9" t="b" cm="1">
        <f t="array" ref="B9">λIsSorted(B17:B23,TRUE)</f>
        <v>1</v>
      </c>
    </row>
    <row r="10" spans="1:6" x14ac:dyDescent="0.45">
      <c r="A10" s="4" t="s">
        <v>6</v>
      </c>
      <c r="B10" t="str">
        <f ca="1">_xlfn.FORMULATEXT(B9)</f>
        <v>=λIsSorted(B17:B23,TRUE)</v>
      </c>
    </row>
    <row r="12" spans="1:6" x14ac:dyDescent="0.45">
      <c r="A12" s="4" t="s">
        <v>5</v>
      </c>
      <c r="B12" t="b" cm="1">
        <f t="array" ref="B12">λIsSorted(B26:F26,TRUE)</f>
        <v>0</v>
      </c>
      <c r="D12" s="4" t="s">
        <v>5</v>
      </c>
      <c r="E12" t="b" cm="1">
        <f t="array" ref="E12">λIsSorted(B28:F28)</f>
        <v>1</v>
      </c>
    </row>
    <row r="13" spans="1:6" x14ac:dyDescent="0.45">
      <c r="A13" s="4" t="s">
        <v>6</v>
      </c>
      <c r="B13" t="str">
        <f ca="1">_xlfn.FORMULATEXT(B12)</f>
        <v>=λIsSorted(B26:F26,TRUE)</v>
      </c>
      <c r="D13" s="4" t="s">
        <v>6</v>
      </c>
      <c r="E13" t="str">
        <f ca="1">_xlfn.FORMULATEXT(E12)</f>
        <v>=λIsSorted(B28:F28)</v>
      </c>
    </row>
    <row r="15" spans="1:6" x14ac:dyDescent="0.45">
      <c r="A15" s="6" t="s">
        <v>7</v>
      </c>
      <c r="B15" s="6"/>
      <c r="C15" s="6"/>
      <c r="D15" s="6"/>
      <c r="E15" s="6"/>
      <c r="F15" s="6"/>
    </row>
    <row r="17" spans="1:6" x14ac:dyDescent="0.45">
      <c r="A17" s="4" t="s">
        <v>27</v>
      </c>
      <c r="B17">
        <v>35</v>
      </c>
      <c r="C17">
        <v>36</v>
      </c>
      <c r="D17">
        <v>37</v>
      </c>
      <c r="E17">
        <v>38</v>
      </c>
      <c r="F17">
        <v>39</v>
      </c>
    </row>
    <row r="18" spans="1:6" x14ac:dyDescent="0.45">
      <c r="B18">
        <v>33</v>
      </c>
    </row>
    <row r="19" spans="1:6" x14ac:dyDescent="0.45">
      <c r="B19">
        <v>31</v>
      </c>
    </row>
    <row r="20" spans="1:6" x14ac:dyDescent="0.45">
      <c r="B20">
        <v>29</v>
      </c>
    </row>
    <row r="21" spans="1:6" x14ac:dyDescent="0.45">
      <c r="B21">
        <v>27</v>
      </c>
    </row>
    <row r="22" spans="1:6" x14ac:dyDescent="0.45">
      <c r="B22">
        <v>25</v>
      </c>
    </row>
    <row r="23" spans="1:6" x14ac:dyDescent="0.45">
      <c r="B23">
        <v>23</v>
      </c>
    </row>
    <row r="26" spans="1:6" x14ac:dyDescent="0.45">
      <c r="B26">
        <v>1</v>
      </c>
      <c r="C26">
        <v>2</v>
      </c>
      <c r="D26">
        <v>3</v>
      </c>
      <c r="E26">
        <v>2</v>
      </c>
      <c r="F26">
        <v>4</v>
      </c>
    </row>
    <row r="28" spans="1:6" x14ac:dyDescent="0.45">
      <c r="B28">
        <v>1</v>
      </c>
      <c r="C28" t="s">
        <v>72</v>
      </c>
      <c r="D28" t="s">
        <v>73</v>
      </c>
      <c r="E28" t="s">
        <v>74</v>
      </c>
      <c r="F28" t="b">
        <v>1</v>
      </c>
    </row>
  </sheetData>
  <hyperlinks>
    <hyperlink ref="F1" r:id="rId1" tooltip="Link to function article in the Clarkson ITT λ Library 2.0" xr:uid="{09EB5572-3D9D-46AE-9541-8EC0B79CFE79}"/>
  </hyperlinks>
  <pageMargins left="0.7" right="0.7" top="0.75" bottom="0.75" header="0.3" footer="0.3"/>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767AE4-02A6-42F9-B816-99677D55B4B9}">
  <sheetPr codeName="Sheet18"/>
  <dimension ref="A1:F19"/>
  <sheetViews>
    <sheetView showGridLines="0" workbookViewId="0">
      <pane ySplit="5" topLeftCell="A6" activePane="bottomLeft" state="frozen"/>
      <selection pane="bottomLeft"/>
    </sheetView>
  </sheetViews>
  <sheetFormatPr defaultColWidth="14.59765625" defaultRowHeight="14.25" x14ac:dyDescent="0.45"/>
  <cols>
    <col min="1" max="1" width="20.59765625" customWidth="1"/>
  </cols>
  <sheetData>
    <row r="1" spans="1:6" ht="27" customHeight="1" x14ac:dyDescent="0.45">
      <c r="A1" s="5" t="s">
        <v>75</v>
      </c>
      <c r="B1" s="5"/>
      <c r="C1" s="5"/>
      <c r="D1" s="5"/>
      <c r="E1" s="5"/>
      <c r="F1" s="9" t="s">
        <v>11</v>
      </c>
    </row>
    <row r="3" spans="1:6" ht="42.75" x14ac:dyDescent="0.45">
      <c r="A3" s="12" t="s">
        <v>76</v>
      </c>
      <c r="B3" s="12"/>
      <c r="C3" s="12"/>
      <c r="D3" s="12"/>
      <c r="E3" s="12"/>
      <c r="F3" s="12"/>
    </row>
    <row r="5" spans="1:6" x14ac:dyDescent="0.45">
      <c r="A5" s="6" t="s">
        <v>15</v>
      </c>
      <c r="B5" s="6"/>
      <c r="C5" s="6"/>
      <c r="D5" s="6"/>
      <c r="E5" s="6"/>
      <c r="F5" s="6"/>
    </row>
    <row r="6" spans="1:6" x14ac:dyDescent="0.45">
      <c r="A6" s="4" t="s">
        <v>5</v>
      </c>
      <c r="B6" cm="1">
        <f t="array" ref="B6:F6">λOversAndUnders(B19:F19,B17,B18)</f>
        <v>0</v>
      </c>
      <c r="C6">
        <v>0</v>
      </c>
      <c r="D6">
        <v>-2</v>
      </c>
      <c r="E6">
        <v>-15</v>
      </c>
      <c r="F6">
        <v>25</v>
      </c>
    </row>
    <row r="7" spans="1:6" x14ac:dyDescent="0.45">
      <c r="A7" s="4" t="s">
        <v>6</v>
      </c>
      <c r="B7" t="str">
        <f ca="1">_xlfn.FORMULATEXT(B6)</f>
        <v>=λOversAndUnders(B19:F19,B17,B18)</v>
      </c>
      <c r="D7" s="4"/>
    </row>
    <row r="9" spans="1:6" x14ac:dyDescent="0.45">
      <c r="A9" s="4" t="s">
        <v>5</v>
      </c>
      <c r="B9" cm="1">
        <f t="array" ref="B9:F9">λOversAndUnders(B19:F19,B17,B18,TRUE,FALSE)</f>
        <v>0</v>
      </c>
      <c r="C9">
        <v>0</v>
      </c>
      <c r="D9">
        <v>0</v>
      </c>
      <c r="E9">
        <v>0</v>
      </c>
      <c r="F9">
        <v>25</v>
      </c>
    </row>
    <row r="10" spans="1:6" x14ac:dyDescent="0.45">
      <c r="A10" s="4" t="s">
        <v>6</v>
      </c>
      <c r="B10" t="str">
        <f ca="1">_xlfn.FORMULATEXT(B9)</f>
        <v>=λOversAndUnders(B19:F19,B17,B18,TRUE,FALSE)</v>
      </c>
    </row>
    <row r="12" spans="1:6" x14ac:dyDescent="0.45">
      <c r="A12" s="4" t="s">
        <v>5</v>
      </c>
      <c r="B12" cm="1">
        <f t="array" ref="B12:F12">λOversAndUnders(B19:F19,B17,B18,FALSE,TRUE)</f>
        <v>0</v>
      </c>
      <c r="C12">
        <v>0</v>
      </c>
      <c r="D12">
        <v>-2</v>
      </c>
      <c r="E12">
        <v>-15</v>
      </c>
      <c r="F12">
        <v>0</v>
      </c>
    </row>
    <row r="13" spans="1:6" x14ac:dyDescent="0.45">
      <c r="A13" s="4" t="s">
        <v>6</v>
      </c>
      <c r="B13" t="str">
        <f ca="1">_xlfn.FORMULATEXT(B12)</f>
        <v>=λOversAndUnders(B19:F19,B17,B18,FALSE,TRUE)</v>
      </c>
    </row>
    <row r="15" spans="1:6" x14ac:dyDescent="0.45">
      <c r="A15" s="6" t="s">
        <v>7</v>
      </c>
      <c r="B15" s="6"/>
      <c r="C15" s="6"/>
      <c r="D15" s="6"/>
      <c r="E15" s="6"/>
      <c r="F15" s="6"/>
    </row>
    <row r="17" spans="1:6" x14ac:dyDescent="0.45">
      <c r="A17" s="4" t="s">
        <v>25</v>
      </c>
      <c r="B17">
        <v>20</v>
      </c>
    </row>
    <row r="18" spans="1:6" x14ac:dyDescent="0.45">
      <c r="A18" s="4" t="s">
        <v>26</v>
      </c>
      <c r="B18">
        <v>60</v>
      </c>
    </row>
    <row r="19" spans="1:6" x14ac:dyDescent="0.45">
      <c r="A19" s="4" t="s">
        <v>39</v>
      </c>
      <c r="B19">
        <v>35</v>
      </c>
      <c r="C19">
        <v>57</v>
      </c>
      <c r="D19">
        <v>18</v>
      </c>
      <c r="E19">
        <v>5</v>
      </c>
      <c r="F19">
        <v>85</v>
      </c>
    </row>
  </sheetData>
  <hyperlinks>
    <hyperlink ref="F1" r:id="rId1" tooltip="Link to function article in the Clarkson ITT λ Library 2.0" xr:uid="{ECFF12DC-0933-4740-945C-76192AF907A7}"/>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4F0039-DAD7-4EEA-8BF3-6A56A16397EC}">
  <sheetPr codeName="Sheet10"/>
  <dimension ref="A1:J23"/>
  <sheetViews>
    <sheetView showGridLines="0" showRowColHeaders="0" workbookViewId="0">
      <pane ySplit="1" topLeftCell="A2" activePane="bottomLeft" state="frozen"/>
      <selection pane="bottomLeft" activeCell="A2" sqref="A2"/>
    </sheetView>
  </sheetViews>
  <sheetFormatPr defaultColWidth="0" defaultRowHeight="14.25" zeroHeight="1" x14ac:dyDescent="0.45"/>
  <cols>
    <col min="1" max="1" width="4.59765625" customWidth="1"/>
    <col min="2" max="2" width="30.59765625" customWidth="1"/>
    <col min="3" max="3" width="30.59765625" hidden="1" customWidth="1"/>
    <col min="4" max="4" width="6.59765625" customWidth="1"/>
    <col min="5" max="10" width="4.59765625" customWidth="1"/>
    <col min="11" max="16384" width="20.59765625" hidden="1"/>
  </cols>
  <sheetData>
    <row r="1" spans="1:10" ht="22.5" x14ac:dyDescent="0.45">
      <c r="A1" s="5" t="s">
        <v>79</v>
      </c>
      <c r="B1" s="5"/>
      <c r="C1" s="5"/>
      <c r="D1" s="5"/>
      <c r="E1" s="5"/>
      <c r="F1" s="5"/>
      <c r="G1" s="5"/>
      <c r="H1" s="5"/>
      <c r="I1" s="5"/>
      <c r="J1" s="5"/>
    </row>
    <row r="2" spans="1:10" x14ac:dyDescent="0.45">
      <c r="F2" s="19" t="s">
        <v>80</v>
      </c>
      <c r="G2" s="19"/>
      <c r="H2" s="19"/>
      <c r="I2" s="19"/>
    </row>
    <row r="3" spans="1:10" ht="90" customHeight="1" x14ac:dyDescent="0.45">
      <c r="B3" s="21" t="s">
        <v>81</v>
      </c>
      <c r="C3" s="21"/>
      <c r="D3" s="21" t="s">
        <v>82</v>
      </c>
      <c r="F3" s="20" t="s">
        <v>38</v>
      </c>
      <c r="G3" s="20" t="s">
        <v>45</v>
      </c>
      <c r="H3" s="20" t="s">
        <v>49</v>
      </c>
      <c r="I3" s="20" t="s">
        <v>21</v>
      </c>
    </row>
    <row r="4" spans="1:10" x14ac:dyDescent="0.45">
      <c r="B4" s="18" t="s">
        <v>4</v>
      </c>
      <c r="C4" s="18" t="s">
        <v>4</v>
      </c>
      <c r="D4" s="22" t="str" cm="1">
        <f t="array" aca="1" ref="D4:D22" ca="1">HYPERLINK(WorkbookForHyperlink&amp;C4:C22&amp;"!A1","→")</f>
        <v>→</v>
      </c>
      <c r="F4" s="17"/>
      <c r="G4" s="17"/>
      <c r="H4" s="17"/>
      <c r="I4" s="17"/>
    </row>
    <row r="5" spans="1:10" x14ac:dyDescent="0.45">
      <c r="B5" s="18" t="s">
        <v>16</v>
      </c>
      <c r="C5" s="18" t="s">
        <v>16</v>
      </c>
      <c r="D5" s="22" t="str">
        <f ca="1"/>
        <v>→</v>
      </c>
      <c r="F5" s="17"/>
      <c r="G5" s="17"/>
      <c r="H5" s="17"/>
      <c r="I5" s="17"/>
    </row>
    <row r="6" spans="1:10" x14ac:dyDescent="0.45">
      <c r="B6" s="18" t="s">
        <v>28</v>
      </c>
      <c r="C6" s="18" t="s">
        <v>28</v>
      </c>
      <c r="D6" s="22" t="str">
        <f ca="1"/>
        <v>→</v>
      </c>
      <c r="F6" s="17"/>
      <c r="G6" s="17"/>
      <c r="H6" s="17"/>
      <c r="I6" s="17"/>
    </row>
    <row r="7" spans="1:10" x14ac:dyDescent="0.45">
      <c r="B7" s="18" t="s">
        <v>20</v>
      </c>
      <c r="C7" s="18" t="s">
        <v>20</v>
      </c>
      <c r="D7" s="22" t="str">
        <f ca="1"/>
        <v>→</v>
      </c>
      <c r="F7" s="17"/>
      <c r="G7" s="17"/>
      <c r="H7" s="17"/>
      <c r="I7" s="17"/>
    </row>
    <row r="8" spans="1:10" x14ac:dyDescent="0.45">
      <c r="B8" s="18" t="s">
        <v>33</v>
      </c>
      <c r="C8" s="18" t="s">
        <v>33</v>
      </c>
      <c r="D8" s="22" t="str">
        <f ca="1"/>
        <v>→</v>
      </c>
      <c r="F8" s="17"/>
      <c r="G8" s="17"/>
      <c r="H8" s="17"/>
      <c r="I8" s="17"/>
    </row>
    <row r="9" spans="1:10" x14ac:dyDescent="0.45">
      <c r="B9" s="18" t="s">
        <v>38</v>
      </c>
      <c r="C9" s="18" t="s">
        <v>38</v>
      </c>
      <c r="D9" s="22" t="str">
        <f ca="1"/>
        <v>→</v>
      </c>
      <c r="F9" s="17"/>
      <c r="G9" s="17"/>
      <c r="H9" s="17"/>
      <c r="I9" s="17">
        <v>1</v>
      </c>
    </row>
    <row r="10" spans="1:10" x14ac:dyDescent="0.45">
      <c r="B10" s="18" t="s">
        <v>42</v>
      </c>
      <c r="C10" s="18" t="s">
        <v>83</v>
      </c>
      <c r="D10" s="22" t="str">
        <f ca="1"/>
        <v>→</v>
      </c>
      <c r="F10" s="17"/>
      <c r="G10" s="17"/>
      <c r="H10" s="17"/>
      <c r="I10" s="17"/>
    </row>
    <row r="11" spans="1:10" x14ac:dyDescent="0.45">
      <c r="B11" s="18" t="s">
        <v>43</v>
      </c>
      <c r="C11" s="18" t="s">
        <v>83</v>
      </c>
      <c r="D11" s="22" t="str">
        <f ca="1"/>
        <v>→</v>
      </c>
      <c r="F11" s="17"/>
      <c r="G11" s="17"/>
      <c r="H11" s="17"/>
      <c r="I11" s="17"/>
    </row>
    <row r="12" spans="1:10" x14ac:dyDescent="0.45">
      <c r="B12" s="18" t="s">
        <v>44</v>
      </c>
      <c r="C12" s="18" t="s">
        <v>44</v>
      </c>
      <c r="D12" s="22" t="str">
        <f ca="1"/>
        <v>→</v>
      </c>
      <c r="F12" s="17"/>
      <c r="G12" s="17">
        <v>1</v>
      </c>
      <c r="H12" s="17">
        <v>1</v>
      </c>
      <c r="I12" s="17"/>
    </row>
    <row r="13" spans="1:10" x14ac:dyDescent="0.45">
      <c r="B13" s="18" t="s">
        <v>56</v>
      </c>
      <c r="C13" s="18" t="s">
        <v>56</v>
      </c>
      <c r="D13" s="22" t="str">
        <f ca="1"/>
        <v>→</v>
      </c>
      <c r="F13" s="17"/>
      <c r="G13" s="17"/>
      <c r="H13" s="17">
        <v>1</v>
      </c>
      <c r="I13" s="17"/>
    </row>
    <row r="14" spans="1:10" x14ac:dyDescent="0.45">
      <c r="B14" s="18" t="s">
        <v>64</v>
      </c>
      <c r="C14" s="18" t="s">
        <v>64</v>
      </c>
      <c r="D14" s="22" t="str">
        <f ca="1"/>
        <v>→</v>
      </c>
      <c r="F14" s="17"/>
      <c r="G14" s="17">
        <v>1</v>
      </c>
      <c r="H14" s="17">
        <v>1</v>
      </c>
      <c r="I14" s="17"/>
    </row>
    <row r="15" spans="1:10" x14ac:dyDescent="0.45">
      <c r="B15" s="18" t="s">
        <v>62</v>
      </c>
      <c r="C15" s="18" t="s">
        <v>62</v>
      </c>
      <c r="D15" s="22" t="str">
        <f ca="1"/>
        <v>→</v>
      </c>
      <c r="F15" s="17"/>
      <c r="G15" s="17"/>
      <c r="H15" s="17">
        <v>1</v>
      </c>
      <c r="I15" s="17"/>
    </row>
    <row r="16" spans="1:10" x14ac:dyDescent="0.45">
      <c r="B16" s="18" t="s">
        <v>45</v>
      </c>
      <c r="C16" s="18" t="s">
        <v>45</v>
      </c>
      <c r="D16" s="22" t="str">
        <f ca="1"/>
        <v>→</v>
      </c>
      <c r="F16" s="17"/>
      <c r="G16" s="17"/>
      <c r="H16" s="17">
        <v>1</v>
      </c>
      <c r="I16" s="17"/>
    </row>
    <row r="17" spans="2:9" x14ac:dyDescent="0.45">
      <c r="B17" s="18" t="s">
        <v>49</v>
      </c>
      <c r="C17" s="18" t="s">
        <v>49</v>
      </c>
      <c r="D17" s="22" t="str">
        <f ca="1"/>
        <v>→</v>
      </c>
      <c r="F17" s="17"/>
      <c r="G17" s="17"/>
      <c r="H17" s="17"/>
      <c r="I17" s="17"/>
    </row>
    <row r="18" spans="2:9" x14ac:dyDescent="0.45">
      <c r="B18" s="18" t="s">
        <v>21</v>
      </c>
      <c r="C18" s="18" t="s">
        <v>21</v>
      </c>
      <c r="D18" s="22" t="str">
        <f ca="1"/>
        <v>→</v>
      </c>
      <c r="F18" s="17"/>
      <c r="G18" s="17"/>
      <c r="H18" s="17"/>
      <c r="I18" s="17"/>
    </row>
    <row r="19" spans="2:9" x14ac:dyDescent="0.45">
      <c r="B19" s="18" t="s">
        <v>66</v>
      </c>
      <c r="C19" s="18" t="s">
        <v>66</v>
      </c>
      <c r="D19" s="22" t="str">
        <f ca="1"/>
        <v>→</v>
      </c>
      <c r="F19" s="17"/>
      <c r="G19" s="17"/>
      <c r="H19" s="17"/>
      <c r="I19" s="17"/>
    </row>
    <row r="20" spans="2:9" x14ac:dyDescent="0.45">
      <c r="B20" s="18" t="s">
        <v>69</v>
      </c>
      <c r="C20" s="18" t="s">
        <v>69</v>
      </c>
      <c r="D20" s="22" t="str">
        <f ca="1"/>
        <v>→</v>
      </c>
      <c r="F20" s="17"/>
      <c r="G20" s="17"/>
      <c r="H20" s="17"/>
      <c r="I20" s="17"/>
    </row>
    <row r="21" spans="2:9" x14ac:dyDescent="0.45">
      <c r="B21" s="18" t="s">
        <v>75</v>
      </c>
      <c r="C21" s="18" t="s">
        <v>75</v>
      </c>
      <c r="D21" s="22" t="str">
        <f ca="1"/>
        <v>→</v>
      </c>
      <c r="F21" s="17">
        <v>1</v>
      </c>
      <c r="G21" s="17"/>
      <c r="H21" s="17"/>
      <c r="I21" s="17"/>
    </row>
    <row r="22" spans="2:9" x14ac:dyDescent="0.45">
      <c r="B22" s="18" t="s">
        <v>77</v>
      </c>
      <c r="C22" s="18" t="s">
        <v>77</v>
      </c>
      <c r="D22" s="22" t="str">
        <f ca="1"/>
        <v>→</v>
      </c>
      <c r="F22" s="17"/>
      <c r="G22" s="17"/>
      <c r="H22" s="17"/>
      <c r="I22" s="17"/>
    </row>
    <row r="23" spans="2:9" x14ac:dyDescent="0.45"/>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27C6F-EB0B-4604-B991-A12803AA3EC5}">
  <sheetPr codeName="Sheet19"/>
  <dimension ref="A1:F10"/>
  <sheetViews>
    <sheetView showGridLines="0" workbookViewId="0">
      <pane ySplit="5" topLeftCell="A6" activePane="bottomLeft" state="frozen"/>
      <selection pane="bottomLeft" activeCell="A6" sqref="A6"/>
    </sheetView>
  </sheetViews>
  <sheetFormatPr defaultColWidth="14.59765625" defaultRowHeight="14.25" x14ac:dyDescent="0.45"/>
  <cols>
    <col min="1" max="1" width="20.59765625" customWidth="1"/>
  </cols>
  <sheetData>
    <row r="1" spans="1:6" ht="27" customHeight="1" x14ac:dyDescent="0.45">
      <c r="A1" s="5" t="s">
        <v>77</v>
      </c>
      <c r="B1" s="5"/>
      <c r="C1" s="5"/>
      <c r="D1" s="5"/>
      <c r="E1" s="5"/>
      <c r="F1" s="9" t="s">
        <v>11</v>
      </c>
    </row>
    <row r="3" spans="1:6" ht="42.75" x14ac:dyDescent="0.45">
      <c r="A3" s="12" t="s">
        <v>78</v>
      </c>
      <c r="B3" s="12"/>
      <c r="C3" s="12"/>
      <c r="D3" s="12"/>
      <c r="E3" s="12"/>
      <c r="F3" s="12"/>
    </row>
    <row r="5" spans="1:6" x14ac:dyDescent="0.45">
      <c r="A5" s="6" t="s">
        <v>15</v>
      </c>
      <c r="B5" s="6"/>
      <c r="C5" s="6"/>
      <c r="D5" s="6"/>
      <c r="E5" s="6"/>
      <c r="F5" s="6"/>
    </row>
    <row r="6" spans="1:6" x14ac:dyDescent="0.45">
      <c r="A6" s="4" t="s">
        <v>5</v>
      </c>
      <c r="B6" t="str" cm="1">
        <f t="array" aca="1" ref="B6" ca="1">λWorksheetName(B6)</f>
        <v>λWorksheetName</v>
      </c>
    </row>
    <row r="7" spans="1:6" x14ac:dyDescent="0.45">
      <c r="A7" s="4" t="s">
        <v>6</v>
      </c>
      <c r="B7" t="str">
        <f ca="1">_xlfn.FORMULATEXT(B6)</f>
        <v>=λWorksheetName(B6)</v>
      </c>
      <c r="D7" s="4"/>
    </row>
    <row r="9" spans="1:6" x14ac:dyDescent="0.45">
      <c r="A9" s="4" t="s">
        <v>5</v>
      </c>
      <c r="B9" t="str" cm="1">
        <f t="array" aca="1" ref="B9" ca="1">λWorksheetName(Title!A1)</f>
        <v>Title</v>
      </c>
    </row>
    <row r="10" spans="1:6" x14ac:dyDescent="0.45">
      <c r="A10" s="4" t="s">
        <v>6</v>
      </c>
      <c r="B10" t="str">
        <f ca="1">_xlfn.FORMULATEXT(B9)</f>
        <v>=λWorksheetName(Title!A1)</v>
      </c>
    </row>
  </sheetData>
  <hyperlinks>
    <hyperlink ref="F1" r:id="rId1" tooltip="Link to function article in the Clarkson ITT λ Library 2.0" xr:uid="{A3BC723C-E31E-4CB1-9165-2A2A0FD77CF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03ECA7-1A1D-4D08-92C6-286282320BD0}">
  <sheetPr codeName="Sheet1"/>
  <dimension ref="A1:F21"/>
  <sheetViews>
    <sheetView showGridLines="0" workbookViewId="0">
      <pane ySplit="5" topLeftCell="A6" activePane="bottomLeft" state="frozen"/>
      <selection pane="bottomLeft" activeCell="A6" sqref="A6"/>
    </sheetView>
  </sheetViews>
  <sheetFormatPr defaultColWidth="14.59765625" defaultRowHeight="14.25" x14ac:dyDescent="0.45"/>
  <cols>
    <col min="1" max="1" width="20.59765625" customWidth="1"/>
  </cols>
  <sheetData>
    <row r="1" spans="1:6" ht="27" customHeight="1" x14ac:dyDescent="0.45">
      <c r="A1" s="5" t="s">
        <v>4</v>
      </c>
      <c r="B1" s="5"/>
      <c r="C1" s="5"/>
      <c r="D1" s="5"/>
      <c r="E1" s="5"/>
      <c r="F1" s="9" t="s">
        <v>11</v>
      </c>
    </row>
    <row r="3" spans="1:6" x14ac:dyDescent="0.45">
      <c r="A3" s="12" t="s">
        <v>10</v>
      </c>
      <c r="B3" s="12"/>
      <c r="C3" s="12"/>
      <c r="D3" s="12"/>
      <c r="E3" s="12"/>
      <c r="F3" s="12"/>
    </row>
    <row r="5" spans="1:6" x14ac:dyDescent="0.45">
      <c r="A5" s="6" t="s">
        <v>15</v>
      </c>
      <c r="B5" s="6"/>
      <c r="C5" s="6"/>
      <c r="D5" s="6"/>
      <c r="E5" s="6"/>
      <c r="F5" s="6"/>
    </row>
    <row r="6" spans="1:6" x14ac:dyDescent="0.45">
      <c r="A6" s="4" t="s">
        <v>5</v>
      </c>
      <c r="B6" t="str" cm="1">
        <f t="array" aca="1" ref="B6" ca="1">λAddressOf(B14:F21,1)</f>
        <v>λAddressOf!B14:F21</v>
      </c>
    </row>
    <row r="7" spans="1:6" x14ac:dyDescent="0.45">
      <c r="A7" s="4" t="s">
        <v>6</v>
      </c>
      <c r="B7" t="str">
        <f ca="1">_xlfn.FORMULATEXT(B6)</f>
        <v>=λAddressOf(B14:F21,1)</v>
      </c>
    </row>
    <row r="9" spans="1:6" x14ac:dyDescent="0.45">
      <c r="A9" s="4" t="s">
        <v>5</v>
      </c>
      <c r="B9" t="str" cm="1">
        <f t="array" aca="1" ref="B9" ca="1">λAddressOf(B14:F21,1,1)</f>
        <v>λAddressOf!R14C2:R21C6</v>
      </c>
    </row>
    <row r="10" spans="1:6" x14ac:dyDescent="0.45">
      <c r="A10" s="4" t="s">
        <v>6</v>
      </c>
      <c r="B10" t="str">
        <f ca="1">_xlfn.FORMULATEXT(B9)</f>
        <v>=λAddressOf(B14:F21,1,1)</v>
      </c>
    </row>
    <row r="12" spans="1:6" x14ac:dyDescent="0.45">
      <c r="A12" s="6" t="s">
        <v>7</v>
      </c>
      <c r="B12" s="6"/>
      <c r="C12" s="6"/>
      <c r="D12" s="6"/>
      <c r="E12" s="6"/>
      <c r="F12" s="6"/>
    </row>
    <row r="14" spans="1:6" x14ac:dyDescent="0.45">
      <c r="B14" s="7" t="s">
        <v>14</v>
      </c>
      <c r="C14" s="7"/>
      <c r="D14" s="7"/>
      <c r="E14" s="7"/>
      <c r="F14" s="7"/>
    </row>
    <row r="15" spans="1:6" x14ac:dyDescent="0.45">
      <c r="B15" s="7"/>
      <c r="C15" s="7"/>
      <c r="D15" s="7"/>
      <c r="E15" s="7"/>
      <c r="F15" s="7"/>
    </row>
    <row r="16" spans="1:6" x14ac:dyDescent="0.45">
      <c r="B16" s="7"/>
      <c r="C16" s="7"/>
      <c r="D16" s="7"/>
      <c r="E16" s="7"/>
      <c r="F16" s="7"/>
    </row>
    <row r="17" spans="2:6" x14ac:dyDescent="0.45">
      <c r="B17" s="7"/>
      <c r="C17" s="7"/>
      <c r="D17" s="7"/>
      <c r="E17" s="7"/>
      <c r="F17" s="7"/>
    </row>
    <row r="18" spans="2:6" x14ac:dyDescent="0.45">
      <c r="B18" s="7"/>
      <c r="C18" s="7"/>
      <c r="D18" s="7"/>
      <c r="E18" s="7"/>
      <c r="F18" s="7"/>
    </row>
    <row r="19" spans="2:6" x14ac:dyDescent="0.45">
      <c r="B19" s="7"/>
      <c r="C19" s="7"/>
      <c r="D19" s="7"/>
      <c r="E19" s="7"/>
      <c r="F19" s="7"/>
    </row>
    <row r="20" spans="2:6" x14ac:dyDescent="0.45">
      <c r="B20" s="7"/>
      <c r="C20" s="7"/>
      <c r="D20" s="7"/>
      <c r="E20" s="7"/>
      <c r="F20" s="7"/>
    </row>
    <row r="21" spans="2:6" x14ac:dyDescent="0.45">
      <c r="B21" s="7"/>
      <c r="C21" s="7"/>
      <c r="D21" s="7"/>
      <c r="E21" s="7"/>
      <c r="F21" s="7"/>
    </row>
  </sheetData>
  <hyperlinks>
    <hyperlink ref="F1" r:id="rId1" tooltip="Link to function article in the Clarkson ITT λ Library 2.0" xr:uid="{ED753FE6-B8F1-4042-A6AA-4A73121AA7F3}"/>
  </hyperlinks>
  <pageMargins left="0.7" right="0.7" top="0.75" bottom="0.75"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E0D4AF-08EC-412E-AF50-303295528CC5}">
  <sheetPr codeName="Sheet2"/>
  <dimension ref="A1:F29"/>
  <sheetViews>
    <sheetView showGridLines="0" workbookViewId="0">
      <pane ySplit="5" topLeftCell="A6" activePane="bottomLeft" state="frozen"/>
      <selection pane="bottomLeft" activeCell="A6" sqref="A6"/>
    </sheetView>
  </sheetViews>
  <sheetFormatPr defaultColWidth="14.59765625" defaultRowHeight="14.25" x14ac:dyDescent="0.45"/>
  <cols>
    <col min="1" max="1" width="20.59765625" customWidth="1"/>
  </cols>
  <sheetData>
    <row r="1" spans="1:6" ht="27" customHeight="1" x14ac:dyDescent="0.45">
      <c r="A1" s="5" t="s">
        <v>16</v>
      </c>
      <c r="B1" s="5"/>
      <c r="C1" s="5"/>
      <c r="D1" s="5"/>
      <c r="E1" s="5"/>
      <c r="F1" s="9" t="s">
        <v>11</v>
      </c>
    </row>
    <row r="3" spans="1:6" ht="28.5" x14ac:dyDescent="0.45">
      <c r="A3" s="11" t="s">
        <v>23</v>
      </c>
      <c r="B3" s="10"/>
      <c r="C3" s="10"/>
      <c r="D3" s="10"/>
      <c r="E3" s="10"/>
      <c r="F3" s="10"/>
    </row>
    <row r="5" spans="1:6" x14ac:dyDescent="0.45">
      <c r="A5" s="6" t="s">
        <v>15</v>
      </c>
      <c r="B5" s="6"/>
      <c r="C5" s="6"/>
      <c r="D5" s="6"/>
      <c r="E5" s="6"/>
      <c r="F5" s="6"/>
    </row>
    <row r="6" spans="1:6" x14ac:dyDescent="0.45">
      <c r="A6" s="4" t="s">
        <v>5</v>
      </c>
      <c r="B6" t="b" cm="1">
        <f t="array" ref="B6:C6">λArrayAnd(B18:C22,TRUE)</f>
        <v>1</v>
      </c>
      <c r="C6" t="b">
        <v>0</v>
      </c>
      <c r="D6" s="4" t="s">
        <v>5</v>
      </c>
      <c r="E6" t="b" cm="1">
        <f t="array" ref="E6:E10">λArrayAnd(D18:E22)</f>
        <v>0</v>
      </c>
    </row>
    <row r="7" spans="1:6" x14ac:dyDescent="0.45">
      <c r="A7" s="4" t="s">
        <v>6</v>
      </c>
      <c r="B7" t="str">
        <f ca="1">_xlfn.FORMULATEXT(B6)</f>
        <v>=λArrayAnd(B18:C22,TRUE)</v>
      </c>
      <c r="D7" s="4"/>
      <c r="E7" t="b">
        <v>1</v>
      </c>
    </row>
    <row r="8" spans="1:6" x14ac:dyDescent="0.45">
      <c r="E8" t="b">
        <v>1</v>
      </c>
    </row>
    <row r="9" spans="1:6" x14ac:dyDescent="0.45">
      <c r="E9" t="b">
        <v>0</v>
      </c>
    </row>
    <row r="10" spans="1:6" x14ac:dyDescent="0.45">
      <c r="E10" t="b">
        <v>1</v>
      </c>
    </row>
    <row r="11" spans="1:6" x14ac:dyDescent="0.45">
      <c r="D11" s="4" t="s">
        <v>6</v>
      </c>
      <c r="E11" t="str">
        <f ca="1">_xlfn.FORMULATEXT(E6)</f>
        <v>=λArrayAnd(D18:E22)</v>
      </c>
    </row>
    <row r="13" spans="1:6" x14ac:dyDescent="0.45">
      <c r="A13" s="4" t="s">
        <v>5</v>
      </c>
      <c r="B13" t="b" cm="1">
        <f t="array" ref="B13:E13">λArrayAnd(B25:E29&gt;=B24,TRUE)</f>
        <v>1</v>
      </c>
      <c r="C13" t="b">
        <v>0</v>
      </c>
      <c r="D13" t="b">
        <v>0</v>
      </c>
      <c r="E13" t="b">
        <v>1</v>
      </c>
    </row>
    <row r="14" spans="1:6" x14ac:dyDescent="0.45">
      <c r="A14" s="4" t="s">
        <v>6</v>
      </c>
      <c r="B14" t="str">
        <f ca="1">_xlfn.FORMULATEXT(B13)</f>
        <v>=λArrayAnd(B25:E29&gt;=B24,TRUE)</v>
      </c>
    </row>
    <row r="16" spans="1:6" x14ac:dyDescent="0.45">
      <c r="A16" s="6" t="s">
        <v>7</v>
      </c>
      <c r="B16" s="6"/>
      <c r="C16" s="6"/>
      <c r="D16" s="6"/>
      <c r="E16" s="6"/>
      <c r="F16" s="6"/>
    </row>
    <row r="18" spans="1:5" x14ac:dyDescent="0.45">
      <c r="A18" s="4" t="s">
        <v>17</v>
      </c>
      <c r="B18" t="b">
        <v>1</v>
      </c>
      <c r="C18" t="b">
        <v>0</v>
      </c>
      <c r="D18" t="b">
        <v>1</v>
      </c>
      <c r="E18" t="b">
        <v>0</v>
      </c>
    </row>
    <row r="19" spans="1:5" x14ac:dyDescent="0.45">
      <c r="B19" t="b">
        <v>1</v>
      </c>
      <c r="C19" t="b">
        <v>0</v>
      </c>
      <c r="D19" t="b">
        <v>1</v>
      </c>
      <c r="E19" t="b">
        <v>1</v>
      </c>
    </row>
    <row r="20" spans="1:5" x14ac:dyDescent="0.45">
      <c r="B20" t="b">
        <v>1</v>
      </c>
      <c r="C20" t="b">
        <v>0</v>
      </c>
      <c r="D20" t="b">
        <v>1</v>
      </c>
      <c r="E20" t="b">
        <v>1</v>
      </c>
    </row>
    <row r="21" spans="1:5" x14ac:dyDescent="0.45">
      <c r="B21" t="b">
        <v>1</v>
      </c>
      <c r="C21" t="b">
        <v>0</v>
      </c>
      <c r="D21" t="b">
        <v>0</v>
      </c>
      <c r="E21" t="b">
        <v>0</v>
      </c>
    </row>
    <row r="22" spans="1:5" x14ac:dyDescent="0.45">
      <c r="B22" t="b">
        <v>1</v>
      </c>
      <c r="C22" t="b">
        <v>0</v>
      </c>
      <c r="D22" t="b">
        <v>1</v>
      </c>
      <c r="E22" t="b">
        <v>1</v>
      </c>
    </row>
    <row r="24" spans="1:5" x14ac:dyDescent="0.45">
      <c r="A24" s="4" t="s">
        <v>18</v>
      </c>
      <c r="B24">
        <v>20</v>
      </c>
    </row>
    <row r="25" spans="1:5" x14ac:dyDescent="0.45">
      <c r="A25" s="4" t="s">
        <v>19</v>
      </c>
      <c r="B25">
        <v>35</v>
      </c>
      <c r="C25">
        <v>67</v>
      </c>
      <c r="D25">
        <v>23</v>
      </c>
      <c r="E25">
        <v>69</v>
      </c>
    </row>
    <row r="26" spans="1:5" x14ac:dyDescent="0.45">
      <c r="B26">
        <v>42</v>
      </c>
      <c r="C26">
        <v>34</v>
      </c>
      <c r="D26">
        <v>18</v>
      </c>
      <c r="E26">
        <v>20</v>
      </c>
    </row>
    <row r="27" spans="1:5" x14ac:dyDescent="0.45">
      <c r="B27">
        <v>24</v>
      </c>
      <c r="C27">
        <v>14</v>
      </c>
      <c r="D27">
        <v>92</v>
      </c>
      <c r="E27">
        <v>50</v>
      </c>
    </row>
    <row r="28" spans="1:5" x14ac:dyDescent="0.45">
      <c r="B28">
        <v>86</v>
      </c>
      <c r="C28">
        <v>3</v>
      </c>
      <c r="D28">
        <v>61</v>
      </c>
      <c r="E28">
        <v>74</v>
      </c>
    </row>
    <row r="29" spans="1:5" x14ac:dyDescent="0.45">
      <c r="B29">
        <v>72</v>
      </c>
      <c r="C29">
        <v>36</v>
      </c>
      <c r="D29">
        <v>67</v>
      </c>
      <c r="E29">
        <v>32</v>
      </c>
    </row>
  </sheetData>
  <hyperlinks>
    <hyperlink ref="F1" r:id="rId1" tooltip="Link to function article in the Clarkson ITT λ Library 2.0" xr:uid="{CBD30D60-5522-44B1-B446-84F0C6936B47}"/>
  </hyperlinks>
  <pageMargins left="0.7" right="0.7" top="0.75" bottom="0.75" header="0.3" footer="0.3"/>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C9D0C7-7E32-4B51-B95F-7F5B36B2AB7B}">
  <sheetPr codeName="Sheet5"/>
  <dimension ref="A1:F23"/>
  <sheetViews>
    <sheetView showGridLines="0" zoomScaleNormal="100" workbookViewId="0">
      <pane ySplit="5" topLeftCell="A6" activePane="bottomLeft" state="frozen"/>
      <selection pane="bottomLeft" activeCell="A6" sqref="A6"/>
    </sheetView>
  </sheetViews>
  <sheetFormatPr defaultColWidth="14.59765625" defaultRowHeight="14.25" x14ac:dyDescent="0.45"/>
  <cols>
    <col min="1" max="1" width="20.59765625" customWidth="1"/>
  </cols>
  <sheetData>
    <row r="1" spans="1:6" ht="27" customHeight="1" x14ac:dyDescent="0.45">
      <c r="A1" s="5" t="s">
        <v>28</v>
      </c>
      <c r="B1" s="5"/>
      <c r="C1" s="5"/>
      <c r="D1" s="5"/>
      <c r="E1" s="5"/>
      <c r="F1" s="9" t="s">
        <v>11</v>
      </c>
    </row>
    <row r="3" spans="1:6" x14ac:dyDescent="0.45">
      <c r="A3" s="11" t="s">
        <v>35</v>
      </c>
      <c r="B3" s="10"/>
      <c r="C3" s="10"/>
      <c r="D3" s="10"/>
      <c r="E3" s="10"/>
      <c r="F3" s="10"/>
    </row>
    <row r="5" spans="1:6" x14ac:dyDescent="0.45">
      <c r="A5" s="6" t="s">
        <v>15</v>
      </c>
      <c r="B5" s="6"/>
      <c r="C5" s="6"/>
      <c r="D5" s="6"/>
      <c r="E5" s="6"/>
      <c r="F5" s="6"/>
    </row>
    <row r="6" spans="1:6" x14ac:dyDescent="0.45">
      <c r="A6" s="4" t="s">
        <v>5</v>
      </c>
      <c r="B6">
        <f>N(B19:C23)</f>
        <v>0</v>
      </c>
    </row>
    <row r="7" spans="1:6" x14ac:dyDescent="0.45">
      <c r="A7" s="4" t="s">
        <v>6</v>
      </c>
      <c r="B7" t="str">
        <f ca="1">_xlfn.FORMULATEXT(B6)</f>
        <v>=N(B19:C23)</v>
      </c>
    </row>
    <row r="8" spans="1:6" x14ac:dyDescent="0.45">
      <c r="B8" s="8" t="s">
        <v>32</v>
      </c>
    </row>
    <row r="10" spans="1:6" x14ac:dyDescent="0.45">
      <c r="A10" s="4" t="s">
        <v>5</v>
      </c>
      <c r="B10" cm="1">
        <f t="array" ref="B10:C14">λArrayN(B19:C23)</f>
        <v>0</v>
      </c>
      <c r="C10">
        <v>23</v>
      </c>
    </row>
    <row r="11" spans="1:6" x14ac:dyDescent="0.45">
      <c r="B11">
        <v>1</v>
      </c>
      <c r="C11">
        <v>0</v>
      </c>
    </row>
    <row r="12" spans="1:6" x14ac:dyDescent="0.45">
      <c r="B12">
        <v>0</v>
      </c>
      <c r="C12">
        <v>0</v>
      </c>
    </row>
    <row r="13" spans="1:6" x14ac:dyDescent="0.45">
      <c r="B13">
        <v>1</v>
      </c>
      <c r="C13">
        <v>-1</v>
      </c>
    </row>
    <row r="14" spans="1:6" x14ac:dyDescent="0.45">
      <c r="B14">
        <v>0</v>
      </c>
      <c r="C14">
        <v>-202</v>
      </c>
    </row>
    <row r="15" spans="1:6" x14ac:dyDescent="0.45">
      <c r="A15" s="4" t="s">
        <v>6</v>
      </c>
      <c r="B15" t="str">
        <f ca="1">_xlfn.FORMULATEXT(B10)</f>
        <v>=λArrayN(B19:C23)</v>
      </c>
      <c r="D15" s="4"/>
    </row>
    <row r="17" spans="1:6" x14ac:dyDescent="0.45">
      <c r="A17" s="6" t="s">
        <v>7</v>
      </c>
      <c r="B17" s="6"/>
      <c r="C17" s="6"/>
      <c r="D17" s="6"/>
      <c r="E17" s="6"/>
      <c r="F17" s="6"/>
    </row>
    <row r="19" spans="1:6" x14ac:dyDescent="0.45">
      <c r="A19" s="4" t="s">
        <v>19</v>
      </c>
      <c r="B19" t="s">
        <v>29</v>
      </c>
      <c r="C19">
        <v>23</v>
      </c>
    </row>
    <row r="20" spans="1:6" x14ac:dyDescent="0.45">
      <c r="B20">
        <v>1</v>
      </c>
      <c r="C20" t="s">
        <v>31</v>
      </c>
    </row>
    <row r="21" spans="1:6" x14ac:dyDescent="0.45">
      <c r="B21" s="13" t="s">
        <v>30</v>
      </c>
      <c r="C21" t="str">
        <f>LEFT(C20)</f>
        <v>x</v>
      </c>
    </row>
    <row r="22" spans="1:6" x14ac:dyDescent="0.45">
      <c r="B22" t="b">
        <v>1</v>
      </c>
      <c r="C22">
        <v>-1</v>
      </c>
    </row>
    <row r="23" spans="1:6" x14ac:dyDescent="0.45">
      <c r="B23" t="b">
        <v>0</v>
      </c>
      <c r="C23">
        <v>-202</v>
      </c>
    </row>
  </sheetData>
  <hyperlinks>
    <hyperlink ref="F1" r:id="rId1" tooltip="Link to function article in the Clarkson ITT λ Library 2.0" xr:uid="{DDE34C38-D3B8-426A-AF13-EA78E9123C61}"/>
  </hyperlinks>
  <pageMargins left="0.7" right="0.7" top="0.75" bottom="0.75" header="0.3" footer="0.3"/>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4E961F-14C4-499D-99E3-322A48C1295C}">
  <sheetPr codeName="Sheet3"/>
  <dimension ref="A1:F29"/>
  <sheetViews>
    <sheetView showGridLines="0" workbookViewId="0">
      <pane ySplit="5" topLeftCell="A6" activePane="bottomLeft" state="frozen"/>
      <selection pane="bottomLeft" activeCell="A6" sqref="A6"/>
    </sheetView>
  </sheetViews>
  <sheetFormatPr defaultColWidth="14.59765625" defaultRowHeight="14.25" x14ac:dyDescent="0.45"/>
  <cols>
    <col min="1" max="1" width="20.59765625" customWidth="1"/>
  </cols>
  <sheetData>
    <row r="1" spans="1:6" ht="27" customHeight="1" x14ac:dyDescent="0.45">
      <c r="A1" s="5" t="s">
        <v>20</v>
      </c>
      <c r="B1" s="5"/>
      <c r="C1" s="5"/>
      <c r="D1" s="5"/>
      <c r="E1" s="5"/>
      <c r="F1" s="9" t="s">
        <v>11</v>
      </c>
    </row>
    <row r="3" spans="1:6" ht="28.5" x14ac:dyDescent="0.45">
      <c r="A3" s="11" t="s">
        <v>22</v>
      </c>
      <c r="B3" s="10"/>
      <c r="C3" s="10"/>
      <c r="D3" s="10"/>
      <c r="E3" s="10"/>
      <c r="F3" s="10"/>
    </row>
    <row r="5" spans="1:6" x14ac:dyDescent="0.45">
      <c r="A5" s="6" t="s">
        <v>15</v>
      </c>
      <c r="B5" s="6"/>
      <c r="C5" s="6"/>
      <c r="D5" s="6"/>
      <c r="E5" s="6"/>
      <c r="F5" s="6"/>
    </row>
    <row r="6" spans="1:6" x14ac:dyDescent="0.45">
      <c r="A6" s="4" t="s">
        <v>5</v>
      </c>
      <c r="B6" t="b" cm="1">
        <f t="array" ref="B6:C6">λArrayOr(B18:C22,TRUE)</f>
        <v>1</v>
      </c>
      <c r="C6" t="b">
        <v>0</v>
      </c>
      <c r="D6" s="4" t="s">
        <v>5</v>
      </c>
      <c r="E6" t="b" cm="1">
        <f t="array" ref="E6:E10">λArrayOr(D18:E22)</f>
        <v>1</v>
      </c>
    </row>
    <row r="7" spans="1:6" x14ac:dyDescent="0.45">
      <c r="A7" s="4" t="s">
        <v>6</v>
      </c>
      <c r="B7" t="str">
        <f ca="1">_xlfn.FORMULATEXT(B6)</f>
        <v>=λArrayOr(B18:C22,TRUE)</v>
      </c>
      <c r="D7" s="4"/>
      <c r="E7" t="b">
        <v>1</v>
      </c>
    </row>
    <row r="8" spans="1:6" x14ac:dyDescent="0.45">
      <c r="E8" t="b">
        <v>1</v>
      </c>
    </row>
    <row r="9" spans="1:6" x14ac:dyDescent="0.45">
      <c r="E9" t="b">
        <v>0</v>
      </c>
    </row>
    <row r="10" spans="1:6" x14ac:dyDescent="0.45">
      <c r="E10" t="b">
        <v>1</v>
      </c>
    </row>
    <row r="11" spans="1:6" x14ac:dyDescent="0.45">
      <c r="D11" s="4" t="s">
        <v>6</v>
      </c>
      <c r="E11" t="str">
        <f ca="1">_xlfn.FORMULATEXT(E6)</f>
        <v>=λArrayOr(D18:E22)</v>
      </c>
    </row>
    <row r="13" spans="1:6" x14ac:dyDescent="0.45">
      <c r="A13" s="4" t="s">
        <v>5</v>
      </c>
      <c r="B13" t="b" cm="1">
        <f t="array" ref="B13:E13">λArrayOr(B25:E29&gt;=B24,TRUE)</f>
        <v>1</v>
      </c>
      <c r="C13" t="b">
        <v>1</v>
      </c>
      <c r="D13" t="b">
        <v>1</v>
      </c>
      <c r="E13" t="b">
        <v>1</v>
      </c>
    </row>
    <row r="14" spans="1:6" x14ac:dyDescent="0.45">
      <c r="A14" s="4" t="s">
        <v>6</v>
      </c>
      <c r="B14" t="str">
        <f ca="1">_xlfn.FORMULATEXT(B13)</f>
        <v>=λArrayOr(B25:E29&gt;=B24,TRUE)</v>
      </c>
    </row>
    <row r="16" spans="1:6" x14ac:dyDescent="0.45">
      <c r="A16" s="6" t="s">
        <v>7</v>
      </c>
      <c r="B16" s="6"/>
      <c r="C16" s="6"/>
      <c r="D16" s="6"/>
      <c r="E16" s="6"/>
      <c r="F16" s="6"/>
    </row>
    <row r="18" spans="1:5" x14ac:dyDescent="0.45">
      <c r="A18" s="4" t="s">
        <v>17</v>
      </c>
      <c r="B18" t="b">
        <v>1</v>
      </c>
      <c r="C18" t="b">
        <v>0</v>
      </c>
      <c r="D18" t="b">
        <v>1</v>
      </c>
      <c r="E18" t="b">
        <v>0</v>
      </c>
    </row>
    <row r="19" spans="1:5" x14ac:dyDescent="0.45">
      <c r="B19" t="b">
        <v>1</v>
      </c>
      <c r="C19" t="b">
        <v>0</v>
      </c>
      <c r="D19" t="b">
        <v>1</v>
      </c>
      <c r="E19" t="b">
        <v>1</v>
      </c>
    </row>
    <row r="20" spans="1:5" x14ac:dyDescent="0.45">
      <c r="B20" t="b">
        <v>1</v>
      </c>
      <c r="C20" t="b">
        <v>0</v>
      </c>
      <c r="D20" t="b">
        <v>1</v>
      </c>
      <c r="E20" t="b">
        <v>1</v>
      </c>
    </row>
    <row r="21" spans="1:5" x14ac:dyDescent="0.45">
      <c r="B21" t="b">
        <v>1</v>
      </c>
      <c r="C21" t="b">
        <v>0</v>
      </c>
      <c r="D21" t="b">
        <v>0</v>
      </c>
      <c r="E21" t="b">
        <v>0</v>
      </c>
    </row>
    <row r="22" spans="1:5" x14ac:dyDescent="0.45">
      <c r="B22" t="b">
        <v>1</v>
      </c>
      <c r="C22" t="b">
        <v>0</v>
      </c>
      <c r="D22" t="b">
        <v>1</v>
      </c>
      <c r="E22" t="b">
        <v>1</v>
      </c>
    </row>
    <row r="24" spans="1:5" x14ac:dyDescent="0.45">
      <c r="A24" s="4" t="s">
        <v>18</v>
      </c>
      <c r="B24">
        <v>20</v>
      </c>
    </row>
    <row r="25" spans="1:5" x14ac:dyDescent="0.45">
      <c r="A25" s="4" t="s">
        <v>19</v>
      </c>
      <c r="B25">
        <v>35</v>
      </c>
      <c r="C25">
        <v>67</v>
      </c>
      <c r="D25">
        <v>23</v>
      </c>
      <c r="E25">
        <v>69</v>
      </c>
    </row>
    <row r="26" spans="1:5" x14ac:dyDescent="0.45">
      <c r="B26">
        <v>42</v>
      </c>
      <c r="C26">
        <v>34</v>
      </c>
      <c r="D26">
        <v>18</v>
      </c>
      <c r="E26">
        <v>20</v>
      </c>
    </row>
    <row r="27" spans="1:5" x14ac:dyDescent="0.45">
      <c r="B27">
        <v>24</v>
      </c>
      <c r="C27">
        <v>14</v>
      </c>
      <c r="D27">
        <v>92</v>
      </c>
      <c r="E27">
        <v>50</v>
      </c>
    </row>
    <row r="28" spans="1:5" x14ac:dyDescent="0.45">
      <c r="B28">
        <v>86</v>
      </c>
      <c r="C28">
        <v>3</v>
      </c>
      <c r="D28">
        <v>61</v>
      </c>
      <c r="E28">
        <v>74</v>
      </c>
    </row>
    <row r="29" spans="1:5" x14ac:dyDescent="0.45">
      <c r="B29">
        <v>72</v>
      </c>
      <c r="C29">
        <v>36</v>
      </c>
      <c r="D29">
        <v>67</v>
      </c>
      <c r="E29">
        <v>32</v>
      </c>
    </row>
  </sheetData>
  <hyperlinks>
    <hyperlink ref="F1" r:id="rId1" tooltip="Link to function article in the Clarkson ITT λ Library 2.0" xr:uid="{79FFB568-9102-474E-97CE-D01E1CB57FCE}"/>
  </hyperlinks>
  <pageMargins left="0.7" right="0.7" top="0.75" bottom="0.75" header="0.3" footer="0.3"/>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474FB2-3AFB-4AA4-9E91-D3D0D748770D}">
  <sheetPr codeName="Sheet6"/>
  <dimension ref="A1:F23"/>
  <sheetViews>
    <sheetView showGridLines="0" workbookViewId="0">
      <pane ySplit="5" topLeftCell="A6" activePane="bottomLeft" state="frozen"/>
      <selection pane="bottomLeft" activeCell="A6" sqref="A6"/>
    </sheetView>
  </sheetViews>
  <sheetFormatPr defaultColWidth="14.59765625" defaultRowHeight="14.25" x14ac:dyDescent="0.45"/>
  <cols>
    <col min="1" max="1" width="20.59765625" customWidth="1"/>
  </cols>
  <sheetData>
    <row r="1" spans="1:6" ht="27" customHeight="1" x14ac:dyDescent="0.45">
      <c r="A1" s="5" t="s">
        <v>33</v>
      </c>
      <c r="B1" s="5"/>
      <c r="C1" s="5"/>
      <c r="D1" s="5"/>
      <c r="E1" s="5"/>
      <c r="F1" s="9" t="s">
        <v>11</v>
      </c>
    </row>
    <row r="3" spans="1:6" x14ac:dyDescent="0.45">
      <c r="A3" s="11" t="s">
        <v>34</v>
      </c>
      <c r="B3" s="10"/>
      <c r="C3" s="10"/>
      <c r="D3" s="10"/>
      <c r="E3" s="10"/>
      <c r="F3" s="10"/>
    </row>
    <row r="5" spans="1:6" x14ac:dyDescent="0.45">
      <c r="A5" s="6" t="s">
        <v>15</v>
      </c>
      <c r="B5" s="6"/>
      <c r="C5" s="6"/>
      <c r="D5" s="6"/>
      <c r="E5" s="6"/>
      <c r="F5" s="6"/>
    </row>
    <row r="6" spans="1:6" x14ac:dyDescent="0.45">
      <c r="A6" s="4" t="s">
        <v>5</v>
      </c>
      <c r="B6" t="str">
        <f>T(B19:C23)</f>
        <v>abc</v>
      </c>
    </row>
    <row r="7" spans="1:6" x14ac:dyDescent="0.45">
      <c r="A7" s="4" t="s">
        <v>6</v>
      </c>
      <c r="B7" t="str">
        <f ca="1">_xlfn.FORMULATEXT(B6)</f>
        <v>=T(B19:C23)</v>
      </c>
    </row>
    <row r="8" spans="1:6" x14ac:dyDescent="0.45">
      <c r="B8" s="8" t="s">
        <v>36</v>
      </c>
    </row>
    <row r="10" spans="1:6" x14ac:dyDescent="0.45">
      <c r="A10" s="4" t="s">
        <v>5</v>
      </c>
      <c r="B10" cm="1">
        <f t="array" ref="B10:C14">λArrayN(B19:C23)</f>
        <v>0</v>
      </c>
      <c r="C10">
        <v>23</v>
      </c>
    </row>
    <row r="11" spans="1:6" x14ac:dyDescent="0.45">
      <c r="B11">
        <v>1</v>
      </c>
      <c r="C11">
        <v>0</v>
      </c>
    </row>
    <row r="12" spans="1:6" x14ac:dyDescent="0.45">
      <c r="B12">
        <v>0</v>
      </c>
      <c r="C12">
        <v>0</v>
      </c>
    </row>
    <row r="13" spans="1:6" x14ac:dyDescent="0.45">
      <c r="B13">
        <v>1</v>
      </c>
      <c r="C13">
        <v>-1</v>
      </c>
    </row>
    <row r="14" spans="1:6" x14ac:dyDescent="0.45">
      <c r="B14">
        <v>0</v>
      </c>
      <c r="C14">
        <v>-202</v>
      </c>
    </row>
    <row r="15" spans="1:6" x14ac:dyDescent="0.45">
      <c r="A15" s="4" t="s">
        <v>6</v>
      </c>
      <c r="B15" t="str">
        <f ca="1">_xlfn.FORMULATEXT(B10)</f>
        <v>=λArrayN(B19:C23)</v>
      </c>
      <c r="D15" s="4"/>
    </row>
    <row r="17" spans="1:6" x14ac:dyDescent="0.45">
      <c r="A17" s="6" t="s">
        <v>7</v>
      </c>
      <c r="B17" s="6"/>
      <c r="C17" s="6"/>
      <c r="D17" s="6"/>
      <c r="E17" s="6"/>
      <c r="F17" s="6"/>
    </row>
    <row r="19" spans="1:6" x14ac:dyDescent="0.45">
      <c r="A19" s="4" t="s">
        <v>19</v>
      </c>
      <c r="B19" t="s">
        <v>29</v>
      </c>
      <c r="C19">
        <v>23</v>
      </c>
    </row>
    <row r="20" spans="1:6" x14ac:dyDescent="0.45">
      <c r="B20">
        <v>1</v>
      </c>
      <c r="C20" t="s">
        <v>31</v>
      </c>
    </row>
    <row r="21" spans="1:6" x14ac:dyDescent="0.45">
      <c r="B21" s="13" t="s">
        <v>30</v>
      </c>
      <c r="C21" t="str">
        <f>LEFT(C20)</f>
        <v>x</v>
      </c>
    </row>
    <row r="22" spans="1:6" x14ac:dyDescent="0.45">
      <c r="B22" t="b">
        <v>1</v>
      </c>
      <c r="C22">
        <v>-1</v>
      </c>
    </row>
    <row r="23" spans="1:6" x14ac:dyDescent="0.45">
      <c r="B23" t="b">
        <v>0</v>
      </c>
      <c r="C23">
        <v>-202</v>
      </c>
    </row>
  </sheetData>
  <hyperlinks>
    <hyperlink ref="F1" r:id="rId1" tooltip="Link to function article in the Clarkson ITT λ Library 2.0" xr:uid="{51E38031-1653-45D2-929B-CAAE631BDBE6}"/>
  </hyperlinks>
  <pageMargins left="0.7" right="0.7" top="0.75" bottom="0.75"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F6EED5-1FD7-40D5-9046-C317C330FF9C}">
  <sheetPr codeName="Sheet7"/>
  <dimension ref="A1:F16"/>
  <sheetViews>
    <sheetView showGridLines="0" workbookViewId="0">
      <pane ySplit="5" topLeftCell="A6" activePane="bottomLeft" state="frozen"/>
      <selection pane="bottomLeft" activeCell="A6" sqref="A6"/>
    </sheetView>
  </sheetViews>
  <sheetFormatPr defaultColWidth="14.59765625" defaultRowHeight="14.25" x14ac:dyDescent="0.45"/>
  <cols>
    <col min="1" max="1" width="20.59765625" customWidth="1"/>
  </cols>
  <sheetData>
    <row r="1" spans="1:6" ht="27" customHeight="1" x14ac:dyDescent="0.45">
      <c r="A1" s="5" t="s">
        <v>38</v>
      </c>
      <c r="B1" s="5"/>
      <c r="C1" s="5"/>
      <c r="D1" s="5"/>
      <c r="E1" s="5"/>
      <c r="F1" s="9" t="s">
        <v>11</v>
      </c>
    </row>
    <row r="3" spans="1:6" ht="28.5" x14ac:dyDescent="0.45">
      <c r="A3" s="12" t="s">
        <v>37</v>
      </c>
      <c r="B3" s="12"/>
      <c r="C3" s="12"/>
      <c r="D3" s="12"/>
      <c r="E3" s="12"/>
      <c r="F3" s="12"/>
    </row>
    <row r="5" spans="1:6" x14ac:dyDescent="0.45">
      <c r="A5" s="6" t="s">
        <v>15</v>
      </c>
      <c r="B5" s="6"/>
      <c r="C5" s="6"/>
      <c r="D5" s="6"/>
      <c r="E5" s="6"/>
      <c r="F5" s="6"/>
    </row>
    <row r="6" spans="1:6" x14ac:dyDescent="0.45">
      <c r="A6" s="4" t="s">
        <v>5</v>
      </c>
      <c r="B6" cm="1">
        <f t="array" ref="B6">λConstrainedValue(B16,B14,B15)</f>
        <v>35</v>
      </c>
      <c r="D6" s="4"/>
    </row>
    <row r="7" spans="1:6" x14ac:dyDescent="0.45">
      <c r="A7" s="4" t="s">
        <v>6</v>
      </c>
      <c r="B7" t="str">
        <f ca="1">_xlfn.FORMULATEXT(B6)</f>
        <v>=λConstrainedValue(B16,B14,B15)</v>
      </c>
      <c r="D7" s="4"/>
    </row>
    <row r="9" spans="1:6" x14ac:dyDescent="0.45">
      <c r="A9" s="4" t="s">
        <v>5</v>
      </c>
      <c r="B9" cm="1">
        <f t="array" ref="B9:F9">λConstrainedValue(B16:F16,B14,B15)</f>
        <v>35</v>
      </c>
      <c r="C9">
        <v>57</v>
      </c>
      <c r="D9">
        <v>20</v>
      </c>
      <c r="E9">
        <v>20</v>
      </c>
      <c r="F9">
        <v>60</v>
      </c>
    </row>
    <row r="10" spans="1:6" x14ac:dyDescent="0.45">
      <c r="A10" s="4" t="s">
        <v>6</v>
      </c>
      <c r="B10" t="str">
        <f ca="1">_xlfn.FORMULATEXT(B9)</f>
        <v>=λConstrainedValue(B16:F16,B14,B15)</v>
      </c>
    </row>
    <row r="12" spans="1:6" x14ac:dyDescent="0.45">
      <c r="A12" s="6" t="s">
        <v>7</v>
      </c>
      <c r="B12" s="6"/>
      <c r="C12" s="6"/>
      <c r="D12" s="6"/>
      <c r="E12" s="6"/>
      <c r="F12" s="6"/>
    </row>
    <row r="14" spans="1:6" x14ac:dyDescent="0.45">
      <c r="A14" s="4" t="s">
        <v>25</v>
      </c>
      <c r="B14">
        <v>20</v>
      </c>
    </row>
    <row r="15" spans="1:6" x14ac:dyDescent="0.45">
      <c r="A15" s="4" t="s">
        <v>26</v>
      </c>
      <c r="B15">
        <v>60</v>
      </c>
    </row>
    <row r="16" spans="1:6" x14ac:dyDescent="0.45">
      <c r="A16" s="4" t="s">
        <v>39</v>
      </c>
      <c r="B16">
        <v>35</v>
      </c>
      <c r="C16">
        <v>57</v>
      </c>
      <c r="D16">
        <v>18</v>
      </c>
      <c r="E16">
        <v>5</v>
      </c>
      <c r="F16">
        <v>85</v>
      </c>
    </row>
  </sheetData>
  <hyperlinks>
    <hyperlink ref="F1" r:id="rId1" tooltip="Link to function article in the Clarkson ITT λ Library 2.0" xr:uid="{9265DA2B-46F8-4E32-9C0A-19A629D21078}"/>
  </hyperlinks>
  <pageMargins left="0.7" right="0.7" top="0.75" bottom="0.75" header="0.3" footer="0.3"/>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91378C-0467-43FB-8F5B-6948109586AD}">
  <sheetPr codeName="Sheet8"/>
  <dimension ref="A1:F21"/>
  <sheetViews>
    <sheetView showGridLines="0" workbookViewId="0">
      <pane ySplit="9" topLeftCell="A10" activePane="bottomLeft" state="frozen"/>
      <selection pane="bottomLeft"/>
    </sheetView>
  </sheetViews>
  <sheetFormatPr defaultColWidth="14.59765625" defaultRowHeight="14.25" x14ac:dyDescent="0.45"/>
  <cols>
    <col min="1" max="1" width="20.59765625" customWidth="1"/>
  </cols>
  <sheetData>
    <row r="1" spans="1:6" ht="27" customHeight="1" x14ac:dyDescent="0.45">
      <c r="A1" s="5" t="s">
        <v>42</v>
      </c>
      <c r="B1" s="5"/>
      <c r="C1" s="5"/>
      <c r="D1" s="5"/>
      <c r="E1" s="5"/>
      <c r="F1" s="9" t="s">
        <v>11</v>
      </c>
    </row>
    <row r="3" spans="1:6" x14ac:dyDescent="0.45">
      <c r="A3" s="12" t="s">
        <v>41</v>
      </c>
      <c r="B3" s="12"/>
      <c r="C3" s="12"/>
      <c r="D3" s="12"/>
      <c r="E3" s="12"/>
      <c r="F3" s="12"/>
    </row>
    <row r="5" spans="1:6" ht="22.5" x14ac:dyDescent="0.45">
      <c r="A5" s="5" t="s">
        <v>43</v>
      </c>
      <c r="B5" s="5"/>
      <c r="C5" s="5"/>
      <c r="D5" s="5"/>
      <c r="E5" s="5"/>
      <c r="F5" s="9" t="s">
        <v>11</v>
      </c>
    </row>
    <row r="7" spans="1:6" x14ac:dyDescent="0.45">
      <c r="A7" s="12" t="s">
        <v>41</v>
      </c>
      <c r="B7" s="12"/>
      <c r="C7" s="12"/>
      <c r="D7" s="12"/>
      <c r="E7" s="12"/>
      <c r="F7" s="12"/>
    </row>
    <row r="9" spans="1:6" x14ac:dyDescent="0.45">
      <c r="A9" s="6" t="s">
        <v>15</v>
      </c>
      <c r="B9" s="6"/>
      <c r="C9" s="6"/>
      <c r="D9" s="6"/>
      <c r="E9" s="6"/>
      <c r="F9" s="6"/>
    </row>
    <row r="10" spans="1:6" x14ac:dyDescent="0.45">
      <c r="A10" s="4" t="s">
        <v>5</v>
      </c>
      <c r="B10" s="14" cm="1">
        <f t="array" ref="B10">λEasterOrthodox(B21)</f>
        <v>45767</v>
      </c>
      <c r="D10" s="4" t="s">
        <v>5</v>
      </c>
      <c r="E10" s="14" cm="1">
        <f t="array" ref="E10">λEasterWestern(B21)</f>
        <v>45767</v>
      </c>
    </row>
    <row r="11" spans="1:6" x14ac:dyDescent="0.45">
      <c r="A11" s="4" t="s">
        <v>6</v>
      </c>
      <c r="B11" t="str">
        <f ca="1">_xlfn.FORMULATEXT(B10)</f>
        <v>=λEasterOrthodox(B21)</v>
      </c>
      <c r="D11" s="4" t="s">
        <v>6</v>
      </c>
      <c r="E11" t="str">
        <f ca="1">_xlfn.FORMULATEXT(E10)</f>
        <v>=λEasterWestern(B21)</v>
      </c>
    </row>
    <row r="13" spans="1:6" x14ac:dyDescent="0.45">
      <c r="A13" s="4" t="s">
        <v>5</v>
      </c>
      <c r="B13" s="14" cm="1">
        <f t="array" ref="B13:F13">λEasterOrthodox(_xlfn.ANCHORARRAY(B21))</f>
        <v>45767</v>
      </c>
      <c r="C13" s="14">
        <v>46124</v>
      </c>
      <c r="D13" s="14">
        <v>46509</v>
      </c>
      <c r="E13" s="14">
        <v>46859</v>
      </c>
      <c r="F13" s="14">
        <v>47216</v>
      </c>
    </row>
    <row r="14" spans="1:6" x14ac:dyDescent="0.45">
      <c r="A14" s="4" t="s">
        <v>6</v>
      </c>
      <c r="B14" t="str">
        <f ca="1">_xlfn.FORMULATEXT(B13)</f>
        <v>=λEasterOrthodox(B21#)</v>
      </c>
    </row>
    <row r="16" spans="1:6" x14ac:dyDescent="0.45">
      <c r="A16" s="4" t="s">
        <v>5</v>
      </c>
      <c r="B16" s="14" cm="1">
        <f t="array" ref="B16:F16">λEasterWestern(_xlfn.ANCHORARRAY(B21))</f>
        <v>45767</v>
      </c>
      <c r="C16" s="14">
        <v>46117</v>
      </c>
      <c r="D16" s="14">
        <v>46474</v>
      </c>
      <c r="E16" s="14">
        <v>46859</v>
      </c>
      <c r="F16" s="14">
        <v>47209</v>
      </c>
    </row>
    <row r="17" spans="1:6" x14ac:dyDescent="0.45">
      <c r="A17" s="4" t="s">
        <v>6</v>
      </c>
      <c r="B17" t="str">
        <f ca="1">_xlfn.FORMULATEXT(B16)</f>
        <v>=λEasterWestern(B21#)</v>
      </c>
    </row>
    <row r="19" spans="1:6" x14ac:dyDescent="0.45">
      <c r="A19" s="6" t="s">
        <v>7</v>
      </c>
      <c r="B19" s="6"/>
      <c r="C19" s="6"/>
      <c r="D19" s="6"/>
      <c r="E19" s="6"/>
      <c r="F19" s="6"/>
    </row>
    <row r="21" spans="1:6" x14ac:dyDescent="0.45">
      <c r="A21" s="4" t="s">
        <v>40</v>
      </c>
      <c r="B21" cm="1">
        <f t="array" ref="B21:F21">_xlfn.SEQUENCE(1,5,2025)</f>
        <v>2025</v>
      </c>
      <c r="C21">
        <v>2026</v>
      </c>
      <c r="D21">
        <v>2027</v>
      </c>
      <c r="E21">
        <v>2028</v>
      </c>
      <c r="F21">
        <v>2029</v>
      </c>
    </row>
  </sheetData>
  <hyperlinks>
    <hyperlink ref="F1" r:id="rId1" tooltip="Link to function article in the Clarkson ITT λ Library 2.0" xr:uid="{FB18DDF2-94FE-4761-8917-70BCB7DD8413}"/>
    <hyperlink ref="F5" r:id="rId2" tooltip="Link to function article in the Clarkson ITT λ Library 2.0" xr:uid="{22C53903-5D4E-4AE2-99A7-11945845CA2C}"/>
  </hyperlinks>
  <pageMargins left="0.7" right="0.7" top="0.75" bottom="0.75" header="0.3" footer="0.3"/>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ADBACEE5A7540429EDC74ABB26B71B3" ma:contentTypeVersion="4" ma:contentTypeDescription="Create a new document." ma:contentTypeScope="" ma:versionID="7103fd37d1ab2a8ca3015dc434677b7f">
  <xsd:schema xmlns:xsd="http://www.w3.org/2001/XMLSchema" xmlns:xs="http://www.w3.org/2001/XMLSchema" xmlns:p="http://schemas.microsoft.com/office/2006/metadata/properties" xmlns:ns2="6b07f6c6-17f4-433a-a8bc-0a9d8b049183" targetNamespace="http://schemas.microsoft.com/office/2006/metadata/properties" ma:root="true" ma:fieldsID="14f3494ae91f60fadccce684614179f3" ns2:_="">
    <xsd:import namespace="6b07f6c6-17f4-433a-a8bc-0a9d8b04918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07f6c6-17f4-433a-a8bc-0a9d8b04918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1 6 " ? > < W o r k b o o k S t a t e   x m l n s : i = " h t t p : / / w w w . w 3 . o r g / 2 0 0 1 / X M L S c h e m a - i n s t a n c e "   x m l n s = " h t t p : / / s c h e m a s . m i c r o s o f t . c o m / P o w e r B I A d d I n " > < L a s t P r o v i d e d R a n g e N a m e I d > 0 < / L a s t P r o v i d e d R a n g e N a m e I d > < L a s t U s e d G r o u p O b j e c t I d   i : n i l = " t r u e " / > < T i l e s L i s t > < T i l e s / > < / T i l e s L i s t > < / W o r k b o o k S t a t e > 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6E49A68-A95D-4F81-ABED-38C8633FD8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07f6c6-17f4-433a-a8bc-0a9d8b0491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F3577A7-F3D9-40EA-925D-B723F27E206C}">
  <ds:schemaRefs>
    <ds:schemaRef ds:uri="http://schemas.microsoft.com/sharepoint/v3/contenttype/forms"/>
  </ds:schemaRefs>
</ds:datastoreItem>
</file>

<file path=customXml/itemProps3.xml><?xml version="1.0" encoding="utf-8"?>
<ds:datastoreItem xmlns:ds="http://schemas.openxmlformats.org/officeDocument/2006/customXml" ds:itemID="{5E100248-E3F6-4237-9B2D-D79737579A34}">
  <ds:schemaRefs>
    <ds:schemaRef ds:uri="http://schemas.microsoft.com/PowerBIAddIn"/>
  </ds:schemaRefs>
</ds:datastoreItem>
</file>

<file path=customXml/itemProps4.xml><?xml version="1.0" encoding="utf-8"?>
<ds:datastoreItem xmlns:ds="http://schemas.openxmlformats.org/officeDocument/2006/customXml" ds:itemID="{066BB9D0-E4BA-4B91-9643-C2BB517C3494}">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88c00f63-dc21-422d-b133-b729a5473287"/>
    <ds:schemaRef ds:uri="http://www.w3.org/XML/1998/namespace"/>
    <ds:schemaRef ds:uri="http://purl.org/dc/dcmitype/"/>
    <ds:schemaRef ds:uri="c4bfbed5-015c-4db7-ba62-c734f3ed1365"/>
    <ds:schemaRef ds:uri="fbb068db-d079-49b0-a3c6-73859c9e6f4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20</vt:i4>
      </vt:variant>
    </vt:vector>
  </HeadingPairs>
  <TitlesOfParts>
    <vt:vector size="20" baseType="lpstr">
      <vt:lpstr>Title</vt:lpstr>
      <vt:lpstr>Index</vt:lpstr>
      <vt:lpstr>λAddressOf</vt:lpstr>
      <vt:lpstr>λArrayAnd</vt:lpstr>
      <vt:lpstr>λArrayN</vt:lpstr>
      <vt:lpstr>λArrayOr</vt:lpstr>
      <vt:lpstr>λArrayT</vt:lpstr>
      <vt:lpstr>λConstrainedValue</vt:lpstr>
      <vt:lpstr>λEaster</vt:lpstr>
      <vt:lpstr>λFinancialHalf</vt:lpstr>
      <vt:lpstr>λFinancialHalfEnd</vt:lpstr>
      <vt:lpstr>λFinancialQuarter</vt:lpstr>
      <vt:lpstr>λFinancialQuarterEnd</vt:lpstr>
      <vt:lpstr>λFinancialYear</vt:lpstr>
      <vt:lpstr>λFinancialYearEnd</vt:lpstr>
      <vt:lpstr>λIsBetween</vt:lpstr>
      <vt:lpstr>λIsDuplicate</vt:lpstr>
      <vt:lpstr>λIsSorted</vt:lpstr>
      <vt:lpstr>λOversAndUnders</vt:lpstr>
      <vt:lpstr>λWorksheetName</vt:lpstr>
    </vt:vector>
  </TitlesOfParts>
  <Company>Clarkson ITT Pty limited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Financial Functions Introduced</dc:title>
  <dc:subject>Financial Analysis Certificate Using Excel</dc:subject>
  <dc:creator>James Clarkson</dc:creator>
  <dc:description>Copyright © 2022, Clarkson ITT Pty limited
Developed for the exclusive use of students enrolled in the Financial Analysis Certificate Using Excel.</dc:description>
  <cp:lastModifiedBy>James Clarkson</cp:lastModifiedBy>
  <dcterms:created xsi:type="dcterms:W3CDTF">2013-11-22T23:55:55Z</dcterms:created>
  <dcterms:modified xsi:type="dcterms:W3CDTF">2025-10-15T07:56:40Z</dcterms:modified>
  <cp:category>Example Starter</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0x0101003ADBACEE5A7540429EDC74ABB26B71B3</vt:lpwstr>
  </property>
  <property fmtid="{D5CDD505-2E9C-101B-9397-08002B2CF9AE}" pid="3" name="Order">
    <vt:r8>986200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Version">
    <vt:lpwstr>2.0.0</vt:lpwstr>
  </property>
  <property fmtid="{D5CDD505-2E9C-101B-9397-08002B2CF9AE}" pid="9" name="Released">
    <vt:filetime>2022-10-31T13:00:00Z</vt:filetime>
  </property>
  <property fmtid="{D5CDD505-2E9C-101B-9397-08002B2CF9AE}" pid="10" name="Materials Code">
    <vt:lpwstr>01037</vt:lpwstr>
  </property>
  <property fmtid="{D5CDD505-2E9C-101B-9397-08002B2CF9AE}" pid="11" name="Copyright">
    <vt:lpwstr>Copyright © 2022, Clarkson ITT Pty limited</vt:lpwstr>
  </property>
</Properties>
</file>